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10.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theme/themeOverride12.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theme/themeOverride13.xml" ContentType="application/vnd.openxmlformats-officedocument.themeOverride+xml"/>
  <Override PartName="/xl/charts/chart16.xml" ContentType="application/vnd.openxmlformats-officedocument.drawingml.chart+xml"/>
  <Override PartName="/xl/theme/themeOverride14.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drawings/drawing22.xml" ContentType="application/vnd.openxmlformats-officedocument.drawing+xml"/>
  <Override PartName="/xl/charts/chart23.xml" ContentType="application/vnd.openxmlformats-officedocument.drawingml.chart+xml"/>
  <Override PartName="/xl/theme/themeOverride17.xml" ContentType="application/vnd.openxmlformats-officedocument.themeOverride+xml"/>
  <Override PartName="/xl/drawings/drawing23.xml" ContentType="application/vnd.openxmlformats-officedocument.drawing+xml"/>
  <Override PartName="/xl/charts/chart24.xml" ContentType="application/vnd.openxmlformats-officedocument.drawingml.chart+xml"/>
  <Override PartName="/xl/theme/themeOverride18.xml" ContentType="application/vnd.openxmlformats-officedocument.themeOverride+xml"/>
  <Override PartName="/xl/drawings/drawing24.xml" ContentType="application/vnd.openxmlformats-officedocument.drawing+xml"/>
  <Override PartName="/xl/charts/chart25.xml" ContentType="application/vnd.openxmlformats-officedocument.drawingml.chart+xml"/>
  <Override PartName="/xl/theme/themeOverride19.xml" ContentType="application/vnd.openxmlformats-officedocument.themeOverride+xml"/>
  <Override PartName="/xl/drawings/drawing25.xml" ContentType="application/vnd.openxmlformats-officedocument.drawing+xml"/>
  <Override PartName="/xl/charts/chart26.xml" ContentType="application/vnd.openxmlformats-officedocument.drawingml.chart+xml"/>
  <Override PartName="/xl/theme/themeOverride20.xml" ContentType="application/vnd.openxmlformats-officedocument.themeOverride+xml"/>
  <Override PartName="/xl/drawings/drawing26.xml" ContentType="application/vnd.openxmlformats-officedocument.drawing+xml"/>
  <Override PartName="/xl/charts/chart27.xml" ContentType="application/vnd.openxmlformats-officedocument.drawingml.chart+xml"/>
  <Override PartName="/xl/theme/themeOverride21.xml" ContentType="application/vnd.openxmlformats-officedocument.themeOverride+xml"/>
  <Override PartName="/xl/drawings/drawing27.xml" ContentType="application/vnd.openxmlformats-officedocument.drawing+xml"/>
  <Override PartName="/xl/charts/chart28.xml" ContentType="application/vnd.openxmlformats-officedocument.drawingml.chart+xml"/>
  <Override PartName="/xl/theme/themeOverride22.xml" ContentType="application/vnd.openxmlformats-officedocument.themeOverride+xml"/>
  <Override PartName="/xl/drawings/drawing28.xml" ContentType="application/vnd.openxmlformats-officedocument.drawing+xml"/>
  <Override PartName="/xl/charts/chart29.xml" ContentType="application/vnd.openxmlformats-officedocument.drawingml.chart+xml"/>
  <Override PartName="/xl/theme/themeOverride23.xml" ContentType="application/vnd.openxmlformats-officedocument.themeOverride+xml"/>
  <Override PartName="/xl/drawings/drawing29.xml" ContentType="application/vnd.openxmlformats-officedocument.drawing+xml"/>
  <Override PartName="/xl/charts/chart30.xml" ContentType="application/vnd.openxmlformats-officedocument.drawingml.chart+xml"/>
  <Override PartName="/xl/theme/themeOverride24.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theme/themeOverride25.xml" ContentType="application/vnd.openxmlformats-officedocument.themeOverride+xml"/>
  <Override PartName="/xl/drawings/drawing31.xml" ContentType="application/vnd.openxmlformats-officedocument.drawing+xml"/>
  <Override PartName="/xl/charts/chart32.xml" ContentType="application/vnd.openxmlformats-officedocument.drawingml.chart+xml"/>
  <Override PartName="/xl/theme/themeOverride26.xml" ContentType="application/vnd.openxmlformats-officedocument.themeOverride+xml"/>
  <Override PartName="/xl/drawings/drawing32.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drawings/drawing33.xml" ContentType="application/vnd.openxmlformats-officedocument.drawing+xml"/>
  <Override PartName="/xl/charts/chart34.xml" ContentType="application/vnd.openxmlformats-officedocument.drawingml.chart+xml"/>
  <Override PartName="/xl/theme/themeOverride28.xml" ContentType="application/vnd.openxmlformats-officedocument.themeOverride+xml"/>
  <Override PartName="/xl/drawings/drawing34.xml" ContentType="application/vnd.openxmlformats-officedocument.drawing+xml"/>
  <Override PartName="/xl/charts/chart35.xml" ContentType="application/vnd.openxmlformats-officedocument.drawingml.chart+xml"/>
  <Override PartName="/xl/theme/themeOverride29.xml" ContentType="application/vnd.openxmlformats-officedocument.themeOverride+xml"/>
  <Override PartName="/xl/drawings/drawing35.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drawings/drawing36.xml" ContentType="application/vnd.openxmlformats-officedocument.drawing+xml"/>
  <Override PartName="/xl/charts/chart37.xml" ContentType="application/vnd.openxmlformats-officedocument.drawingml.chart+xml"/>
  <Override PartName="/xl/theme/themeOverride31.xml" ContentType="application/vnd.openxmlformats-officedocument.themeOverride+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drawings/drawing39.xml" ContentType="application/vnd.openxmlformats-officedocument.drawing+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drawings/drawing41.xml" ContentType="application/vnd.openxmlformats-officedocument.drawing+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drawings/drawing45.xml" ContentType="application/vnd.openxmlformats-officedocument.drawing+xml"/>
  <Override PartName="/xl/charts/chart46.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xml"/>
  <Override PartName="/xl/charts/chart47.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xml"/>
  <Override PartName="/xl/charts/chart48.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xml"/>
  <Override PartName="/xl/charts/chart4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5.xml" ContentType="application/vnd.openxmlformats-officedocument.themeOverride+xml"/>
  <Override PartName="/xl/drawings/drawing49.xml" ContentType="application/vnd.openxmlformats-officedocument.drawing+xml"/>
  <Override PartName="/xl/charts/chart5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6.xml" ContentType="application/vnd.openxmlformats-officedocument.themeOverride+xml"/>
  <Override PartName="/xl/drawings/drawing50.xml" ContentType="application/vnd.openxmlformats-officedocument.drawing+xml"/>
  <Override PartName="/xl/charts/chart5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7.xml" ContentType="application/vnd.openxmlformats-officedocument.themeOverride+xml"/>
  <Override PartName="/xl/drawings/drawing51.xml" ContentType="application/vnd.openxmlformats-officedocument.drawing+xml"/>
  <Override PartName="/xl/charts/chart5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38.xml" ContentType="application/vnd.openxmlformats-officedocument.themeOverride+xml"/>
  <Override PartName="/xl/drawings/drawing52.xml" ContentType="application/vnd.openxmlformats-officedocument.drawing+xml"/>
  <Override PartName="/xl/charts/chart53.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39.xml" ContentType="application/vnd.openxmlformats-officedocument.themeOverride+xml"/>
  <Override PartName="/xl/drawings/drawing53.xml" ContentType="application/vnd.openxmlformats-officedocument.drawing+xml"/>
  <Override PartName="/xl/charts/chart5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0.xml" ContentType="application/vnd.openxmlformats-officedocument.themeOverride+xml"/>
  <Override PartName="/xl/drawings/drawing54.xml" ContentType="application/vnd.openxmlformats-officedocument.drawing+xml"/>
  <Override PartName="/xl/charts/chart55.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1.xml" ContentType="application/vnd.openxmlformats-officedocument.themeOverride+xml"/>
  <Override PartName="/xl/drawings/drawing55.xml" ContentType="application/vnd.openxmlformats-officedocument.drawing+xml"/>
  <Override PartName="/xl/charts/chart5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2.xml" ContentType="application/vnd.openxmlformats-officedocument.themeOverride+xml"/>
  <Override PartName="/xl/drawings/drawing56.xml" ContentType="application/vnd.openxmlformats-officedocument.drawing+xml"/>
  <Override PartName="/xl/charts/chart5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3.xml" ContentType="application/vnd.openxmlformats-officedocument.themeOverride+xml"/>
  <Override PartName="/xl/drawings/drawing57.xml" ContentType="application/vnd.openxmlformats-officedocument.drawing+xml"/>
  <Override PartName="/xl/charts/chart5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4.xml" ContentType="application/vnd.openxmlformats-officedocument.themeOverride+xml"/>
  <Override PartName="/xl/drawings/drawing58.xml" ContentType="application/vnd.openxmlformats-officedocument.drawing+xml"/>
  <Override PartName="/xl/charts/chart5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45.xml" ContentType="application/vnd.openxmlformats-officedocument.themeOverride+xml"/>
  <Override PartName="/xl/drawings/drawing59.xml" ContentType="application/vnd.openxmlformats-officedocument.drawing+xml"/>
  <Override PartName="/xl/charts/chart6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46.xml" ContentType="application/vnd.openxmlformats-officedocument.themeOverride+xml"/>
  <Override PartName="/xl/drawings/drawing60.xml" ContentType="application/vnd.openxmlformats-officedocument.drawing+xml"/>
  <Override PartName="/xl/charts/chart6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7.xml" ContentType="application/vnd.openxmlformats-officedocument.themeOverride+xml"/>
  <Override PartName="/xl/drawings/drawing61.xml" ContentType="application/vnd.openxmlformats-officedocument.drawing+xml"/>
  <Override PartName="/xl/charts/chart62.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48.xml" ContentType="application/vnd.openxmlformats-officedocument.themeOverride+xml"/>
  <Override PartName="/xl/drawings/drawing62.xml" ContentType="application/vnd.openxmlformats-officedocument.drawing+xml"/>
  <Override PartName="/xl/charts/chart63.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9.xml" ContentType="application/vnd.openxmlformats-officedocument.themeOverride+xml"/>
  <Override PartName="/xl/drawings/drawing63.xml" ContentType="application/vnd.openxmlformats-officedocument.drawing+xml"/>
  <Override PartName="/xl/charts/chart6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50.xml" ContentType="application/vnd.openxmlformats-officedocument.themeOverride+xml"/>
  <Override PartName="/xl/drawings/drawing64.xml" ContentType="application/vnd.openxmlformats-officedocument.drawing+xml"/>
  <Override PartName="/xl/charts/chart6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51.xml" ContentType="application/vnd.openxmlformats-officedocument.themeOverride+xml"/>
  <Override PartName="/xl/drawings/drawing65.xml" ContentType="application/vnd.openxmlformats-officedocument.drawing+xml"/>
  <Override PartName="/xl/charts/chart6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52.xml" ContentType="application/vnd.openxmlformats-officedocument.themeOverride+xml"/>
  <Override PartName="/xl/drawings/drawing66.xml" ContentType="application/vnd.openxmlformats-officedocument.drawing+xml"/>
  <Override PartName="/xl/charts/chart67.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53.xml" ContentType="application/vnd.openxmlformats-officedocument.themeOverride+xml"/>
  <Override PartName="/xl/drawings/drawing67.xml" ContentType="application/vnd.openxmlformats-officedocument.drawing+xml"/>
  <Override PartName="/xl/charts/chart68.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54.xml" ContentType="application/vnd.openxmlformats-officedocument.themeOverride+xml"/>
  <Override PartName="/xl/drawings/drawing68.xml" ContentType="application/vnd.openxmlformats-officedocument.drawing+xml"/>
  <Override PartName="/xl/charts/chart6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55.xml" ContentType="application/vnd.openxmlformats-officedocument.themeOverride+xml"/>
  <Override PartName="/xl/drawings/drawing69.xml" ContentType="application/vnd.openxmlformats-officedocument.drawing+xml"/>
  <Override PartName="/xl/charts/chart70.xml" ContentType="application/vnd.openxmlformats-officedocument.drawingml.chart+xml"/>
  <Override PartName="/xl/drawings/drawing70.xml" ContentType="application/vnd.openxmlformats-officedocument.drawing+xml"/>
  <Override PartName="/xl/charts/chart71.xml" ContentType="application/vnd.openxmlformats-officedocument.drawingml.chart+xml"/>
  <Override PartName="/xl/drawings/drawing71.xml" ContentType="application/vnd.openxmlformats-officedocument.drawing+xml"/>
  <Override PartName="/xl/charts/chart72.xml" ContentType="application/vnd.openxmlformats-officedocument.drawingml.chart+xml"/>
  <Override PartName="/xl/drawings/drawing72.xml" ContentType="application/vnd.openxmlformats-officedocument.drawing+xml"/>
  <Override PartName="/xl/charts/chart73.xml" ContentType="application/vnd.openxmlformats-officedocument.drawingml.chart+xml"/>
  <Override PartName="/xl/drawings/drawing73.xml" ContentType="application/vnd.openxmlformats-officedocument.drawing+xml"/>
  <Override PartName="/xl/charts/chart74.xml" ContentType="application/vnd.openxmlformats-officedocument.drawingml.chart+xml"/>
  <Override PartName="/xl/drawings/drawing74.xml" ContentType="application/vnd.openxmlformats-officedocument.drawing+xml"/>
  <Override PartName="/xl/charts/chart75.xml" ContentType="application/vnd.openxmlformats-officedocument.drawingml.chart+xml"/>
  <Override PartName="/xl/drawings/drawing75.xml" ContentType="application/vnd.openxmlformats-officedocument.drawing+xml"/>
  <Override PartName="/xl/charts/chart76.xml" ContentType="application/vnd.openxmlformats-officedocument.drawingml.chart+xml"/>
  <Override PartName="/xl/drawings/drawing76.xml" ContentType="application/vnd.openxmlformats-officedocument.drawing+xml"/>
  <Override PartName="/xl/charts/chart77.xml" ContentType="application/vnd.openxmlformats-officedocument.drawingml.chart+xml"/>
  <Override PartName="/xl/drawings/drawing77.xml" ContentType="application/vnd.openxmlformats-officedocument.drawing+xml"/>
  <Override PartName="/xl/charts/chart78.xml" ContentType="application/vnd.openxmlformats-officedocument.drawingml.chart+xml"/>
  <Override PartName="/xl/drawings/drawing78.xml" ContentType="application/vnd.openxmlformats-officedocument.drawing+xml"/>
  <Override PartName="/xl/charts/chart79.xml" ContentType="application/vnd.openxmlformats-officedocument.drawingml.chart+xml"/>
  <Override PartName="/xl/drawings/drawing79.xml" ContentType="application/vnd.openxmlformats-officedocument.drawing+xml"/>
  <Override PartName="/xl/charts/chart80.xml" ContentType="application/vnd.openxmlformats-officedocument.drawingml.chart+xml"/>
  <Override PartName="/xl/drawings/drawing80.xml" ContentType="application/vnd.openxmlformats-officedocument.drawing+xml"/>
  <Override PartName="/xl/charts/chart81.xml" ContentType="application/vnd.openxmlformats-officedocument.drawingml.chart+xml"/>
  <Override PartName="/xl/drawings/drawing81.xml" ContentType="application/vnd.openxmlformats-officedocument.drawing+xml"/>
  <Override PartName="/xl/charts/chart82.xml" ContentType="application/vnd.openxmlformats-officedocument.drawingml.chart+xml"/>
  <Override PartName="/xl/drawings/drawing82.xml" ContentType="application/vnd.openxmlformats-officedocument.drawing+xml"/>
  <Override PartName="/xl/charts/chart83.xml" ContentType="application/vnd.openxmlformats-officedocument.drawingml.chart+xml"/>
  <Override PartName="/xl/drawings/drawing83.xml" ContentType="application/vnd.openxmlformats-officedocument.drawing+xml"/>
  <Override PartName="/xl/charts/chart84.xml" ContentType="application/vnd.openxmlformats-officedocument.drawingml.chart+xml"/>
  <Override PartName="/xl/drawings/drawing84.xml" ContentType="application/vnd.openxmlformats-officedocument.drawing+xml"/>
  <Override PartName="/xl/charts/chart85.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56.xml" ContentType="application/vnd.openxmlformats-officedocument.themeOverride+xml"/>
  <Override PartName="/xl/drawings/drawing85.xml" ContentType="application/vnd.openxmlformats-officedocument.drawing+xml"/>
  <Override PartName="/xl/charts/chart86.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57.xml" ContentType="application/vnd.openxmlformats-officedocument.themeOverride+xml"/>
  <Override PartName="/xl/drawings/drawing86.xml" ContentType="application/vnd.openxmlformats-officedocument.drawing+xml"/>
  <Override PartName="/xl/charts/chart87.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8.xml" ContentType="application/vnd.openxmlformats-officedocument.themeOverride+xml"/>
  <Override PartName="/xl/drawings/drawing87.xml" ContentType="application/vnd.openxmlformats-officedocument.drawing+xml"/>
  <Override PartName="/xl/charts/chart88.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59.xml" ContentType="application/vnd.openxmlformats-officedocument.themeOverride+xml"/>
  <Override PartName="/xl/drawings/drawing88.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60.xml" ContentType="application/vnd.openxmlformats-officedocument.themeOverride+xml"/>
  <Override PartName="/xl/drawings/drawing89.xml" ContentType="application/vnd.openxmlformats-officedocument.drawing+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61.xml" ContentType="application/vnd.openxmlformats-officedocument.themeOverride+xml"/>
  <Override PartName="/xl/drawings/drawing90.xml" ContentType="application/vnd.openxmlformats-officedocument.drawing+xml"/>
  <Override PartName="/xl/charts/chart9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62.xml" ContentType="application/vnd.openxmlformats-officedocument.themeOverride+xml"/>
  <Override PartName="/xl/drawings/drawing91.xml" ContentType="application/vnd.openxmlformats-officedocument.drawing+xml"/>
  <Override PartName="/xl/charts/chart92.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63.xml" ContentType="application/vnd.openxmlformats-officedocument.themeOverride+xml"/>
  <Override PartName="/xl/drawings/drawing92.xml" ContentType="application/vnd.openxmlformats-officedocument.drawing+xml"/>
  <Override PartName="/xl/charts/chart93.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64.xml" ContentType="application/vnd.openxmlformats-officedocument.themeOverride+xml"/>
  <Override PartName="/xl/drawings/drawing93.xml" ContentType="application/vnd.openxmlformats-officedocument.drawing+xml"/>
  <Override PartName="/xl/charts/chart94.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65.xml" ContentType="application/vnd.openxmlformats-officedocument.themeOverride+xml"/>
  <Override PartName="/xl/drawings/drawing94.xml" ContentType="application/vnd.openxmlformats-officedocument.drawing+xml"/>
  <Override PartName="/xl/charts/chart95.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66.xml" ContentType="application/vnd.openxmlformats-officedocument.themeOverride+xml"/>
  <Override PartName="/xl/drawings/drawing95.xml" ContentType="application/vnd.openxmlformats-officedocument.drawing+xml"/>
  <Override PartName="/xl/charts/chart96.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67.xml" ContentType="application/vnd.openxmlformats-officedocument.themeOverride+xml"/>
  <Override PartName="/xl/drawings/drawing96.xml" ContentType="application/vnd.openxmlformats-officedocument.drawing+xml"/>
  <Override PartName="/xl/charts/chart97.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68.xml" ContentType="application/vnd.openxmlformats-officedocument.themeOverride+xml"/>
  <Override PartName="/xl/drawings/drawing97.xml" ContentType="application/vnd.openxmlformats-officedocument.drawing+xml"/>
  <Override PartName="/xl/charts/chart98.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9.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J:\UEF\Boletín_Económico\5_Mayo\"/>
    </mc:Choice>
  </mc:AlternateContent>
  <bookViews>
    <workbookView xWindow="0" yWindow="0" windowWidth="20490" windowHeight="7545" tabRatio="844"/>
  </bookViews>
  <sheets>
    <sheet name="Índice" sheetId="132" r:id="rId1"/>
    <sheet name="T1" sheetId="130" r:id="rId2"/>
    <sheet name="T2" sheetId="16" r:id="rId3"/>
    <sheet name="T3" sheetId="17" r:id="rId4"/>
    <sheet name="T4" sheetId="18" r:id="rId5"/>
    <sheet name="T5" sheetId="19" r:id="rId6"/>
    <sheet name="T6" sheetId="45" r:id="rId7"/>
    <sheet name="T7" sheetId="46" r:id="rId8"/>
    <sheet name="T8" sheetId="50" r:id="rId9"/>
    <sheet name="T9" sheetId="51" r:id="rId10"/>
    <sheet name="T10" sheetId="52" r:id="rId11"/>
    <sheet name="T11" sheetId="69" r:id="rId12"/>
    <sheet name="T12" sheetId="70" r:id="rId13"/>
    <sheet name="T13" sheetId="95" r:id="rId14"/>
    <sheet name="T14" sheetId="96" r:id="rId15"/>
    <sheet name="T15" sheetId="97" r:id="rId16"/>
    <sheet name="T16" sheetId="123" r:id="rId17"/>
    <sheet name="F1" sheetId="125" r:id="rId18"/>
    <sheet name="F2" sheetId="128" r:id="rId19"/>
    <sheet name="F3" sheetId="126" r:id="rId20"/>
    <sheet name="F4" sheetId="129" r:id="rId21"/>
    <sheet name="F5" sheetId="131" r:id="rId22"/>
    <sheet name="F6" sheetId="4" r:id="rId23"/>
    <sheet name="F7" sheetId="5" r:id="rId24"/>
    <sheet name="F8" sheetId="7" r:id="rId25"/>
    <sheet name="F9" sheetId="8" r:id="rId26"/>
    <sheet name="F10" sheetId="9" r:id="rId27"/>
    <sheet name="F11" sheetId="10" r:id="rId28"/>
    <sheet name="F12" sheetId="11" r:id="rId29"/>
    <sheet name="F13" sheetId="12" r:id="rId30"/>
    <sheet name="F14" sheetId="13" r:id="rId31"/>
    <sheet name="F15" sheetId="14" r:id="rId32"/>
    <sheet name="F16" sheetId="15" r:id="rId33"/>
    <sheet name="F17" sheetId="20" r:id="rId34"/>
    <sheet name="F18" sheetId="23" r:id="rId35"/>
    <sheet name="F19" sheetId="133" r:id="rId36"/>
    <sheet name="F20" sheetId="21" r:id="rId37"/>
    <sheet name="F21" sheetId="24" r:id="rId38"/>
    <sheet name="F22" sheetId="22" r:id="rId39"/>
    <sheet name="F23" sheetId="25" r:id="rId40"/>
    <sheet name="F24" sheetId="26" r:id="rId41"/>
    <sheet name="F25" sheetId="27" r:id="rId42"/>
    <sheet name="F26" sheetId="28" r:id="rId43"/>
    <sheet name="F27" sheetId="29" r:id="rId44"/>
    <sheet name="F28" sheetId="30" r:id="rId45"/>
    <sheet name="F29" sheetId="31" r:id="rId46"/>
    <sheet name="F30" sheetId="32" r:id="rId47"/>
    <sheet name="F31" sheetId="33" r:id="rId48"/>
    <sheet name="F32" sheetId="34" r:id="rId49"/>
    <sheet name="F33" sheetId="35" r:id="rId50"/>
    <sheet name="F34" sheetId="36" r:id="rId51"/>
    <sheet name="F35" sheetId="37" r:id="rId52"/>
    <sheet name="F36" sheetId="38" r:id="rId53"/>
    <sheet name="F37" sheetId="39" r:id="rId54"/>
    <sheet name="F38" sheetId="40" r:id="rId55"/>
    <sheet name="F39" sheetId="41" r:id="rId56"/>
    <sheet name="F40" sheetId="42" r:id="rId57"/>
    <sheet name="F41" sheetId="43" r:id="rId58"/>
    <sheet name="F42" sheetId="47" r:id="rId59"/>
    <sheet name="F43" sheetId="48" r:id="rId60"/>
    <sheet name="F44" sheetId="49" r:id="rId61"/>
    <sheet name="F45" sheetId="53" r:id="rId62"/>
    <sheet name="F46" sheetId="55" r:id="rId63"/>
    <sheet name="F47" sheetId="54" r:id="rId64"/>
    <sheet name="F48" sheetId="56" r:id="rId65"/>
    <sheet name="F49" sheetId="57" r:id="rId66"/>
    <sheet name="F50" sheetId="58" r:id="rId67"/>
    <sheet name="F51" sheetId="59" r:id="rId68"/>
    <sheet name="F52" sheetId="60" r:id="rId69"/>
    <sheet name="F53" sheetId="61" r:id="rId70"/>
    <sheet name="F54" sheetId="62" r:id="rId71"/>
    <sheet name="F55" sheetId="63" r:id="rId72"/>
    <sheet name="F56" sheetId="64" r:id="rId73"/>
    <sheet name="F57" sheetId="65" r:id="rId74"/>
    <sheet name="F58" sheetId="66" r:id="rId75"/>
    <sheet name="F59" sheetId="75" r:id="rId76"/>
    <sheet name="F60" sheetId="76" r:id="rId77"/>
    <sheet name="F61" sheetId="77" r:id="rId78"/>
    <sheet name="F62" sheetId="78" r:id="rId79"/>
    <sheet name="F63" sheetId="79" r:id="rId80"/>
    <sheet name="F64" sheetId="80" r:id="rId81"/>
    <sheet name="F65" sheetId="81" r:id="rId82"/>
    <sheet name="F66" sheetId="82" r:id="rId83"/>
    <sheet name="F67" sheetId="67" r:id="rId84"/>
    <sheet name="F68" sheetId="68" r:id="rId85"/>
    <sheet name="F69" sheetId="71" r:id="rId86"/>
    <sheet name="F70" sheetId="72" r:id="rId87"/>
    <sheet name="F71" sheetId="73" r:id="rId88"/>
    <sheet name="F72" sheetId="83" r:id="rId89"/>
    <sheet name="F73" sheetId="84" r:id="rId90"/>
    <sheet name="F74" sheetId="85" r:id="rId91"/>
    <sheet name="F75" sheetId="86" r:id="rId92"/>
    <sheet name="F76" sheetId="87" r:id="rId93"/>
    <sheet name="F77" sheetId="88" r:id="rId94"/>
    <sheet name="F78" sheetId="89" r:id="rId95"/>
    <sheet name="F79" sheetId="90" r:id="rId96"/>
    <sheet name="F80-1" sheetId="91" r:id="rId97"/>
    <sheet name="F80-2" sheetId="92" r:id="rId98"/>
    <sheet name="F80-3" sheetId="93" r:id="rId99"/>
    <sheet name="F80-4" sheetId="94" r:id="rId100"/>
    <sheet name="F81" sheetId="99" r:id="rId101"/>
    <sheet name="F82" sheetId="100" r:id="rId102"/>
    <sheet name="F83" sheetId="101" r:id="rId103"/>
    <sheet name="F84-1" sheetId="102" r:id="rId104"/>
    <sheet name="F84-2" sheetId="103" r:id="rId105"/>
    <sheet name="F85" sheetId="104" r:id="rId106"/>
    <sheet name="F86-1" sheetId="105" r:id="rId107"/>
    <sheet name="F86-2" sheetId="106" r:id="rId108"/>
    <sheet name="F87" sheetId="107" r:id="rId109"/>
    <sheet name="F88-1" sheetId="108" r:id="rId110"/>
    <sheet name="F88-2" sheetId="109" r:id="rId111"/>
    <sheet name="F89" sheetId="110" r:id="rId112"/>
    <sheet name="F90" sheetId="111" r:id="rId113"/>
    <sheet name="F91" sheetId="112" r:id="rId114"/>
    <sheet name="F92-F95" sheetId="122" r:id="rId115"/>
    <sheet name="F96" sheetId="113" r:id="rId116"/>
    <sheet name="F97" sheetId="114" r:id="rId117"/>
    <sheet name="F98" sheetId="116" r:id="rId118"/>
    <sheet name="F99" sheetId="115" r:id="rId119"/>
    <sheet name="F100" sheetId="118" r:id="rId120"/>
    <sheet name="F101-1" sheetId="119" r:id="rId121"/>
    <sheet name="F101-2" sheetId="120" r:id="rId122"/>
    <sheet name="F102" sheetId="117" r:id="rId123"/>
    <sheet name="F103" sheetId="121" r:id="rId124"/>
  </sheets>
  <externalReferences>
    <externalReference r:id="rId125"/>
  </externalReferences>
  <definedNames>
    <definedName name="_xlnm._FilterDatabase" localSheetId="33" hidden="1">'F17'!$A$4:$E$4</definedName>
    <definedName name="_xlnm._FilterDatabase" localSheetId="34" hidden="1">'F18'!$A$5:$B$37</definedName>
    <definedName name="_xlnm._FilterDatabase" localSheetId="35" hidden="1">'F19'!$A$6:$G$39</definedName>
    <definedName name="_xlnm._FilterDatabase" localSheetId="37" hidden="1">'F21'!$A$5:$B$37</definedName>
    <definedName name="_xlnm._FilterDatabase" localSheetId="39" hidden="1">'F23'!$A$5:$B$37</definedName>
    <definedName name="_xlnm._FilterDatabase" localSheetId="40" hidden="1">'F24'!$M$6:$R$15</definedName>
    <definedName name="_xlnm._FilterDatabase" localSheetId="57" hidden="1">'F41'!$A$5:$B$5</definedName>
    <definedName name="_xlnm._FilterDatabase" localSheetId="59" hidden="1">'F43'!$A$5:$B$5</definedName>
    <definedName name="_xlnm._FilterDatabase" localSheetId="60" hidden="1">'F44'!$A$7:$D$7</definedName>
    <definedName name="_xlnm._FilterDatabase" localSheetId="74" hidden="1">'F58'!$A$5:$B$37</definedName>
    <definedName name="_xlnm._FilterDatabase" localSheetId="83" hidden="1">'F67'!$A$5:$B$38</definedName>
    <definedName name="_xlnm._FilterDatabase" localSheetId="84" hidden="1">'F68'!$A$5:$B$38</definedName>
    <definedName name="_xlnm._FilterDatabase" localSheetId="114" hidden="1">'F92-F95'!$A$5:$H$130</definedName>
    <definedName name="A_impresión_IM" localSheetId="17">#REF!</definedName>
    <definedName name="A_impresión_IM" localSheetId="34">#REF!</definedName>
    <definedName name="A_impresión_IM" localSheetId="18">#REF!</definedName>
    <definedName name="A_impresión_IM" localSheetId="36">#REF!</definedName>
    <definedName name="A_impresión_IM" localSheetId="19">#REF!</definedName>
    <definedName name="A_impresión_IM" localSheetId="52">#REF!</definedName>
    <definedName name="A_impresión_IM" localSheetId="20">#REF!</definedName>
    <definedName name="A_impresión_IM" localSheetId="87">#REF!</definedName>
    <definedName name="A_impresión_IM">#REF!</definedName>
    <definedName name="A_impresión_IM2" localSheetId="17">#REF!</definedName>
    <definedName name="A_impresión_IM2" localSheetId="34">#REF!</definedName>
    <definedName name="A_impresión_IM2" localSheetId="18">#REF!</definedName>
    <definedName name="A_impresión_IM2" localSheetId="36">#REF!</definedName>
    <definedName name="A_impresión_IM2" localSheetId="19">#REF!</definedName>
    <definedName name="A_impresión_IM2" localSheetId="20">#REF!</definedName>
    <definedName name="A_impresión_IM2" localSheetId="87">#REF!</definedName>
    <definedName name="A_impresión_IM2">#REF!</definedName>
    <definedName name="_xlnm.Print_Area" localSheetId="52">'F36'!#REF!</definedName>
    <definedName name="clase" localSheetId="17">#REF!</definedName>
    <definedName name="clase" localSheetId="18">#REF!</definedName>
    <definedName name="clase" localSheetId="19">#REF!</definedName>
    <definedName name="clase" localSheetId="20">#REF!</definedName>
    <definedName name="clase">#REF!</definedName>
    <definedName name="Clasificación" localSheetId="17">#REF!</definedName>
    <definedName name="Clasificación" localSheetId="18">#REF!</definedName>
    <definedName name="Clasificación" localSheetId="19">#REF!</definedName>
    <definedName name="Clasificación" localSheetId="20">#REF!</definedName>
    <definedName name="Clasificación">#REF!</definedName>
    <definedName name="flujos" localSheetId="17">#REF!</definedName>
    <definedName name="flujos" localSheetId="18">#REF!</definedName>
    <definedName name="flujos" localSheetId="19">#REF!</definedName>
    <definedName name="flujos" localSheetId="20">#REF!</definedName>
    <definedName name="flujos">#REF!</definedName>
    <definedName name="HTML_CodePage" hidden="1">1252</definedName>
    <definedName name="HTML_Control" localSheetId="52"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ju203d" localSheetId="18">#REF!</definedName>
    <definedName name="ju203d" localSheetId="20">#REF!</definedName>
    <definedName name="ju203d">#REF!</definedName>
    <definedName name="loniojo" localSheetId="18">#REF!</definedName>
    <definedName name="loniojo" localSheetId="20">#REF!</definedName>
    <definedName name="loniojo">#REF!</definedName>
    <definedName name="MAT" localSheetId="17">#REF!</definedName>
    <definedName name="MAT" localSheetId="18">#REF!</definedName>
    <definedName name="MAT" localSheetId="19">#REF!</definedName>
    <definedName name="MAT" localSheetId="20">#REF!</definedName>
    <definedName name="MAT">#REF!</definedName>
    <definedName name="matriz" localSheetId="17">#REF!</definedName>
    <definedName name="matriz" localSheetId="18">#REF!</definedName>
    <definedName name="matriz" localSheetId="19">#REF!</definedName>
    <definedName name="matriz" localSheetId="20">#REF!</definedName>
    <definedName name="matriz">#REF!</definedName>
    <definedName name="rama" localSheetId="17">#REF!</definedName>
    <definedName name="rama" localSheetId="18">#REF!</definedName>
    <definedName name="rama" localSheetId="19">#REF!</definedName>
    <definedName name="rama" localSheetId="20">#REF!</definedName>
    <definedName name="rama">#REF!</definedName>
    <definedName name="sector" localSheetId="17">#REF!</definedName>
    <definedName name="sector" localSheetId="18">#REF!</definedName>
    <definedName name="sector" localSheetId="19">#REF!</definedName>
    <definedName name="sector" localSheetId="20">#REF!</definedName>
    <definedName name="sector">#REF!</definedName>
    <definedName name="subrama" localSheetId="17">#REF!</definedName>
    <definedName name="subrama" localSheetId="18">#REF!</definedName>
    <definedName name="subrama" localSheetId="19">#REF!</definedName>
    <definedName name="subrama" localSheetId="20">#REF!</definedName>
    <definedName name="subrama">#REF!</definedName>
    <definedName name="subsector" localSheetId="17">#REF!</definedName>
    <definedName name="subsector" localSheetId="18">#REF!</definedName>
    <definedName name="subsector" localSheetId="19">#REF!</definedName>
    <definedName name="subsector" localSheetId="20">#REF!</definedName>
    <definedName name="subsector">#REF!</definedName>
    <definedName name="todo" localSheetId="17">#REF!</definedName>
    <definedName name="todo" localSheetId="18">#REF!</definedName>
    <definedName name="todo" localSheetId="19">#REF!</definedName>
    <definedName name="todo" localSheetId="20">#REF!</definedName>
    <definedName name="todo">#REF!</definedName>
    <definedName name="todos" localSheetId="17">#REF!</definedName>
    <definedName name="todos" localSheetId="18">#REF!</definedName>
    <definedName name="todos" localSheetId="19">#REF!</definedName>
    <definedName name="todos" localSheetId="20">#REF!</definedName>
    <definedName name="todos">#REF!</definedName>
  </definedNames>
  <calcPr calcId="162913"/>
  <pivotCaches>
    <pivotCache cacheId="0" r:id="rId12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7" i="132" l="1"/>
  <c r="D126" i="132"/>
  <c r="D125" i="132"/>
  <c r="D124" i="132"/>
  <c r="D123" i="132"/>
  <c r="D122" i="132"/>
  <c r="D121" i="132"/>
  <c r="D120" i="132"/>
  <c r="D119" i="132"/>
  <c r="D118" i="132"/>
  <c r="D117" i="132"/>
  <c r="D116" i="132"/>
  <c r="D115" i="132"/>
  <c r="D112" i="132"/>
  <c r="D111" i="132"/>
  <c r="D110" i="132"/>
  <c r="D109" i="132"/>
  <c r="D108" i="132"/>
  <c r="D107" i="132"/>
  <c r="D106" i="132"/>
  <c r="D105" i="132"/>
  <c r="D104" i="132"/>
  <c r="D103" i="132"/>
  <c r="D99" i="132"/>
  <c r="D100" i="132"/>
  <c r="D98" i="132"/>
  <c r="D97" i="132"/>
  <c r="D96" i="132"/>
  <c r="D95" i="132"/>
  <c r="D94" i="132"/>
  <c r="D93" i="132"/>
  <c r="D92" i="132"/>
  <c r="D91" i="132"/>
  <c r="D90" i="132"/>
  <c r="D89" i="132"/>
  <c r="D88" i="132"/>
  <c r="D87" i="132"/>
  <c r="D86" i="132"/>
  <c r="D85" i="132"/>
  <c r="D84" i="132"/>
  <c r="D83" i="132"/>
  <c r="D82" i="132"/>
  <c r="D81" i="132"/>
  <c r="D80" i="132"/>
  <c r="D79" i="132"/>
  <c r="D78" i="132"/>
  <c r="D77" i="132"/>
  <c r="D76" i="132"/>
  <c r="D75" i="132"/>
  <c r="D74" i="132"/>
  <c r="D73" i="132"/>
  <c r="D72" i="132"/>
  <c r="D71" i="132"/>
  <c r="D70" i="132"/>
  <c r="D69" i="132"/>
  <c r="D68" i="132"/>
  <c r="D67" i="132"/>
  <c r="D66" i="132"/>
  <c r="D65" i="132"/>
  <c r="D64" i="132"/>
  <c r="D63" i="132"/>
  <c r="D62" i="132"/>
  <c r="D61" i="132"/>
  <c r="D60" i="132"/>
  <c r="D59" i="132"/>
  <c r="D58" i="132"/>
  <c r="D57" i="132"/>
  <c r="D56" i="132"/>
  <c r="D55" i="132"/>
  <c r="D54" i="132"/>
  <c r="D53" i="132"/>
  <c r="D52" i="132"/>
  <c r="D51" i="132"/>
  <c r="D50" i="132"/>
  <c r="D49" i="132"/>
  <c r="D48" i="132"/>
  <c r="D47" i="132"/>
  <c r="D46" i="132"/>
  <c r="D45" i="132"/>
  <c r="D44" i="132"/>
  <c r="D43" i="132"/>
  <c r="D42" i="132"/>
  <c r="D41" i="132"/>
  <c r="D40" i="132"/>
  <c r="D39" i="132"/>
  <c r="D38" i="132"/>
  <c r="G18" i="133"/>
  <c r="G36" i="133"/>
  <c r="G33" i="133"/>
  <c r="G13" i="133"/>
  <c r="G16" i="133"/>
  <c r="G25" i="133"/>
  <c r="G19" i="133"/>
  <c r="G27" i="133"/>
  <c r="G15" i="133"/>
  <c r="G29" i="133"/>
  <c r="G21" i="133"/>
  <c r="G39" i="133"/>
  <c r="G12" i="133"/>
  <c r="G22" i="133"/>
  <c r="G14" i="133"/>
  <c r="G8" i="133"/>
  <c r="G30" i="133"/>
  <c r="G17" i="133"/>
  <c r="G11" i="133"/>
  <c r="G28" i="133"/>
  <c r="G37" i="133"/>
  <c r="G38" i="133"/>
  <c r="G26" i="133"/>
  <c r="G9" i="133"/>
  <c r="G7" i="133"/>
  <c r="G35" i="133"/>
  <c r="G10" i="133"/>
  <c r="G34" i="133"/>
  <c r="G31" i="133"/>
  <c r="G32" i="133"/>
  <c r="G20" i="133"/>
  <c r="G23" i="133"/>
  <c r="G24" i="133"/>
  <c r="F23" i="133"/>
  <c r="F20" i="133"/>
  <c r="F32" i="133"/>
  <c r="F31" i="133"/>
  <c r="F34" i="133"/>
  <c r="F10" i="133"/>
  <c r="F35" i="133"/>
  <c r="F7" i="133"/>
  <c r="F9" i="133"/>
  <c r="F26" i="133"/>
  <c r="F38" i="133"/>
  <c r="F37" i="133"/>
  <c r="F28" i="133"/>
  <c r="F11" i="133"/>
  <c r="F17" i="133"/>
  <c r="F30" i="133"/>
  <c r="F8" i="133"/>
  <c r="F14" i="133"/>
  <c r="F22" i="133"/>
  <c r="F12" i="133"/>
  <c r="F39" i="133"/>
  <c r="F21" i="133"/>
  <c r="F29" i="133"/>
  <c r="F15" i="133"/>
  <c r="F27" i="133"/>
  <c r="F19" i="133"/>
  <c r="F25" i="133"/>
  <c r="F16" i="133"/>
  <c r="F13" i="133"/>
  <c r="F33" i="133"/>
  <c r="F36" i="133"/>
  <c r="F18" i="133"/>
  <c r="F24" i="133"/>
  <c r="D114" i="132" l="1"/>
  <c r="D113" i="132"/>
  <c r="C112" i="132"/>
  <c r="C113" i="132"/>
  <c r="C114" i="132"/>
  <c r="C115" i="132"/>
  <c r="C116" i="132"/>
  <c r="C117" i="132"/>
  <c r="C118" i="132"/>
  <c r="C119" i="132"/>
  <c r="C120" i="132"/>
  <c r="C121" i="132"/>
  <c r="C122" i="132"/>
  <c r="C123" i="132"/>
  <c r="C124" i="132"/>
  <c r="C125" i="132"/>
  <c r="C126" i="132"/>
  <c r="C127" i="132"/>
  <c r="D102" i="132"/>
  <c r="D101" i="132"/>
  <c r="D37" i="132"/>
  <c r="D36" i="132"/>
  <c r="D35" i="132"/>
  <c r="D34" i="132"/>
  <c r="D33" i="132"/>
  <c r="D32" i="132"/>
  <c r="D31" i="132"/>
  <c r="D30" i="132"/>
  <c r="D29" i="132"/>
  <c r="D28" i="132"/>
  <c r="D27" i="132"/>
  <c r="D26" i="132"/>
  <c r="D25" i="132"/>
  <c r="D24" i="132"/>
  <c r="D23" i="132"/>
  <c r="D22" i="132"/>
  <c r="D21" i="132"/>
  <c r="D20" i="132"/>
  <c r="D19" i="132"/>
  <c r="D18" i="132"/>
  <c r="D17" i="132"/>
  <c r="D16" i="132"/>
  <c r="D15" i="132"/>
  <c r="D14" i="132"/>
  <c r="D13" i="132"/>
  <c r="D12" i="132"/>
  <c r="D11" i="132"/>
  <c r="D10" i="132"/>
  <c r="D9" i="132"/>
  <c r="D8" i="132"/>
  <c r="D7" i="132"/>
  <c r="D6" i="132"/>
  <c r="D5" i="132"/>
  <c r="C16" i="132"/>
  <c r="C17" i="132"/>
  <c r="C18" i="132"/>
  <c r="C19" i="132"/>
  <c r="C20" i="132"/>
  <c r="C15" i="132"/>
  <c r="C21" i="132"/>
  <c r="C22" i="132"/>
  <c r="C23" i="132"/>
  <c r="C24" i="132"/>
  <c r="C25" i="132"/>
  <c r="C26" i="132"/>
  <c r="C27" i="132"/>
  <c r="C28" i="132"/>
  <c r="C29" i="132"/>
  <c r="C30" i="132"/>
  <c r="C31" i="132"/>
  <c r="C32" i="132"/>
  <c r="C33" i="132"/>
  <c r="C34" i="132"/>
  <c r="C35" i="132"/>
  <c r="C36" i="132"/>
  <c r="C37" i="132"/>
  <c r="C38" i="132"/>
  <c r="C39" i="132"/>
  <c r="C40" i="132"/>
  <c r="C41" i="132"/>
  <c r="C42" i="132"/>
  <c r="C43" i="132"/>
  <c r="C44" i="132"/>
  <c r="C45" i="132"/>
  <c r="C46" i="132"/>
  <c r="C47" i="132"/>
  <c r="C48" i="132"/>
  <c r="C49" i="132"/>
  <c r="C50" i="132"/>
  <c r="C51" i="132"/>
  <c r="C52" i="132"/>
  <c r="C53" i="132"/>
  <c r="C54" i="132"/>
  <c r="C55" i="132"/>
  <c r="C56" i="132"/>
  <c r="C57" i="132"/>
  <c r="C58" i="132"/>
  <c r="C59" i="132"/>
  <c r="C60" i="132"/>
  <c r="C61" i="132"/>
  <c r="C62" i="132"/>
  <c r="C63" i="132"/>
  <c r="C64" i="132"/>
  <c r="C65" i="132"/>
  <c r="C66" i="132"/>
  <c r="C67" i="132"/>
  <c r="C68" i="132"/>
  <c r="C69" i="132"/>
  <c r="C70" i="132"/>
  <c r="C71" i="132"/>
  <c r="C72" i="132"/>
  <c r="C73" i="132"/>
  <c r="C74" i="132"/>
  <c r="C75" i="132"/>
  <c r="C76" i="132"/>
  <c r="C77" i="132"/>
  <c r="C78" i="132"/>
  <c r="C79" i="132"/>
  <c r="C80" i="132"/>
  <c r="C81" i="132"/>
  <c r="C82" i="132"/>
  <c r="C83" i="132"/>
  <c r="C84" i="132"/>
  <c r="C85" i="132"/>
  <c r="C86" i="132"/>
  <c r="C87" i="132"/>
  <c r="C88" i="132"/>
  <c r="C89" i="132"/>
  <c r="C90" i="132"/>
  <c r="C91" i="132"/>
  <c r="C92" i="132"/>
  <c r="C93" i="132"/>
  <c r="C94" i="132"/>
  <c r="C95" i="132"/>
  <c r="C96" i="132"/>
  <c r="C97" i="132"/>
  <c r="C98" i="132"/>
  <c r="C99" i="132"/>
  <c r="C100" i="132"/>
  <c r="C101" i="132"/>
  <c r="C102" i="132"/>
  <c r="C103" i="132"/>
  <c r="C104" i="132"/>
  <c r="C105" i="132"/>
  <c r="C106" i="132"/>
  <c r="C107" i="132"/>
  <c r="C108" i="132"/>
  <c r="C109" i="132"/>
  <c r="C110" i="132"/>
  <c r="C111" i="132"/>
  <c r="C14" i="132"/>
  <c r="C13" i="132"/>
  <c r="C12" i="132"/>
  <c r="C11" i="132"/>
  <c r="C10" i="132"/>
  <c r="C9" i="132"/>
  <c r="C8" i="132"/>
  <c r="C7" i="132"/>
  <c r="C6" i="132"/>
  <c r="C5" i="132"/>
  <c r="C25" i="131" l="1"/>
  <c r="D25" i="131"/>
  <c r="E25" i="131"/>
  <c r="F25" i="131"/>
  <c r="G25" i="131"/>
  <c r="H25" i="131"/>
  <c r="I25" i="131"/>
  <c r="J25" i="131"/>
  <c r="K25" i="131"/>
  <c r="L25" i="131"/>
  <c r="M25" i="131"/>
  <c r="B25" i="131"/>
  <c r="C25" i="129"/>
  <c r="D25" i="129"/>
  <c r="E25" i="129"/>
  <c r="F25" i="129"/>
  <c r="B25" i="129"/>
  <c r="B25" i="126"/>
  <c r="C25" i="126"/>
  <c r="D25" i="126"/>
  <c r="E25" i="126"/>
  <c r="F25" i="126"/>
  <c r="C25" i="128"/>
  <c r="D25" i="128"/>
  <c r="E25" i="128"/>
  <c r="F25" i="128"/>
  <c r="B25" i="128"/>
  <c r="D25" i="125"/>
  <c r="B25" i="125"/>
  <c r="C25" i="125"/>
  <c r="E25" i="125"/>
  <c r="F25" i="125"/>
  <c r="L16" i="123" l="1"/>
  <c r="K16" i="123"/>
  <c r="J16" i="123"/>
  <c r="I16" i="123"/>
  <c r="H16" i="123"/>
  <c r="G16" i="123"/>
  <c r="H123" i="122" l="1"/>
  <c r="H22" i="122"/>
  <c r="H115" i="122"/>
  <c r="H54" i="122"/>
  <c r="H74" i="122"/>
  <c r="H91" i="122"/>
  <c r="H21" i="122"/>
  <c r="H75" i="122"/>
  <c r="H35" i="122"/>
  <c r="H46" i="122"/>
  <c r="H28" i="122"/>
  <c r="H38" i="122"/>
  <c r="H121" i="122"/>
  <c r="H20" i="122"/>
  <c r="H47" i="122"/>
  <c r="H107" i="122"/>
  <c r="H76" i="122"/>
  <c r="H97" i="122"/>
  <c r="H25" i="122"/>
  <c r="H77" i="122"/>
  <c r="H56" i="122"/>
  <c r="H73" i="122"/>
  <c r="H93" i="122"/>
  <c r="H36" i="122"/>
  <c r="H118" i="122"/>
  <c r="H45" i="122"/>
  <c r="H9" i="122"/>
  <c r="H94" i="122"/>
  <c r="H7" i="122"/>
  <c r="H51" i="122"/>
  <c r="H87" i="122"/>
  <c r="H104" i="122"/>
  <c r="H62" i="122"/>
  <c r="H18" i="122"/>
  <c r="H96" i="122"/>
  <c r="H119" i="122"/>
  <c r="H19" i="122"/>
  <c r="H69" i="122"/>
  <c r="H23" i="122"/>
  <c r="H120" i="122"/>
  <c r="H78" i="122"/>
  <c r="H68" i="122"/>
  <c r="H30" i="122"/>
  <c r="H60" i="122"/>
  <c r="H58" i="122"/>
  <c r="H102" i="122"/>
  <c r="H15" i="122"/>
  <c r="H113" i="122"/>
  <c r="H27" i="122"/>
  <c r="H34" i="122"/>
  <c r="H48" i="122"/>
  <c r="H40" i="122"/>
  <c r="H79" i="122"/>
  <c r="H88" i="122"/>
  <c r="H66" i="122"/>
  <c r="H42" i="122"/>
  <c r="H43" i="122"/>
  <c r="H12" i="122"/>
  <c r="H6" i="122"/>
  <c r="H116" i="122"/>
  <c r="H101" i="122"/>
  <c r="H128" i="122"/>
  <c r="H95" i="122"/>
  <c r="H106" i="122"/>
  <c r="H71" i="122"/>
  <c r="H80" i="122"/>
  <c r="H125" i="122"/>
  <c r="H111" i="122"/>
  <c r="H10" i="122"/>
  <c r="H89" i="122"/>
  <c r="H57" i="122"/>
  <c r="H126" i="122"/>
  <c r="H49" i="122"/>
  <c r="H81" i="122"/>
  <c r="H90" i="122"/>
  <c r="H8" i="122"/>
  <c r="H99" i="122"/>
  <c r="H82" i="122"/>
  <c r="H83" i="122"/>
  <c r="H84" i="122"/>
  <c r="H13" i="122"/>
  <c r="H64" i="122"/>
  <c r="H37" i="122"/>
  <c r="H114" i="122"/>
  <c r="H129" i="122"/>
  <c r="H26" i="122"/>
  <c r="H85" i="122"/>
  <c r="H63" i="122"/>
  <c r="H41" i="122"/>
  <c r="H117" i="122"/>
  <c r="H70" i="122"/>
  <c r="H59" i="122"/>
  <c r="H33" i="122"/>
  <c r="H16" i="122"/>
  <c r="H72" i="122"/>
  <c r="H52" i="122"/>
  <c r="H61" i="122"/>
  <c r="H100" i="122"/>
  <c r="H86" i="122"/>
  <c r="H53" i="122"/>
  <c r="H103" i="122"/>
  <c r="H17" i="122"/>
  <c r="H127" i="122"/>
  <c r="H65" i="122"/>
  <c r="H124" i="122"/>
  <c r="H108" i="122"/>
  <c r="H55" i="122"/>
  <c r="H39" i="122"/>
  <c r="H31" i="122"/>
  <c r="H92" i="122"/>
  <c r="H14" i="122"/>
  <c r="H112" i="122"/>
  <c r="H24" i="122"/>
  <c r="H105" i="122"/>
  <c r="H109" i="122"/>
  <c r="H11" i="122"/>
  <c r="H44" i="122"/>
  <c r="H98" i="122"/>
  <c r="H32" i="122"/>
  <c r="H29" i="122"/>
  <c r="H122" i="122"/>
  <c r="H110" i="122"/>
  <c r="H67" i="122"/>
  <c r="H50" i="122"/>
  <c r="C30" i="107"/>
  <c r="B30" i="107"/>
  <c r="C30" i="104"/>
  <c r="B30" i="104"/>
  <c r="C30" i="101"/>
  <c r="B30" i="101"/>
  <c r="C30" i="100"/>
  <c r="B30" i="100"/>
  <c r="H7" i="97" l="1"/>
  <c r="I7" i="97"/>
  <c r="J7" i="97"/>
  <c r="M7" i="97"/>
  <c r="H8" i="97"/>
  <c r="I8" i="97"/>
  <c r="J8" i="97"/>
  <c r="M8" i="97"/>
  <c r="H9" i="97"/>
  <c r="I9" i="97"/>
  <c r="J9" i="97"/>
  <c r="M9" i="97"/>
  <c r="H10" i="97"/>
  <c r="I10" i="97"/>
  <c r="J10" i="97"/>
  <c r="M10" i="97"/>
  <c r="B11" i="97"/>
  <c r="C11" i="97"/>
  <c r="D11" i="97"/>
  <c r="E11" i="97"/>
  <c r="K11" i="97" s="1"/>
  <c r="F11" i="97"/>
  <c r="G11" i="97"/>
  <c r="H7" i="96"/>
  <c r="I7" i="96"/>
  <c r="J7" i="96"/>
  <c r="H8" i="96"/>
  <c r="I8" i="96"/>
  <c r="J8" i="96"/>
  <c r="H9" i="96"/>
  <c r="I9" i="96"/>
  <c r="J9" i="96"/>
  <c r="H10" i="96"/>
  <c r="I10" i="96"/>
  <c r="J10" i="96"/>
  <c r="B11" i="96"/>
  <c r="C11" i="96"/>
  <c r="J11" i="96" s="1"/>
  <c r="D11" i="96"/>
  <c r="E11" i="96"/>
  <c r="F11" i="96"/>
  <c r="G11" i="96"/>
  <c r="H11" i="96" s="1"/>
  <c r="K11" i="96"/>
  <c r="H6" i="95"/>
  <c r="I6" i="95"/>
  <c r="J6" i="95"/>
  <c r="H7" i="95"/>
  <c r="I7" i="95"/>
  <c r="J7" i="95"/>
  <c r="H8" i="95"/>
  <c r="I8" i="95"/>
  <c r="J8" i="95"/>
  <c r="H9" i="95"/>
  <c r="I9" i="95"/>
  <c r="J9" i="95"/>
  <c r="B10" i="95"/>
  <c r="I10" i="95" s="1"/>
  <c r="C10" i="95"/>
  <c r="D10" i="95"/>
  <c r="E10" i="95"/>
  <c r="K10" i="95" s="1"/>
  <c r="F10" i="95"/>
  <c r="G10" i="95"/>
  <c r="I20" i="94"/>
  <c r="J20" i="94"/>
  <c r="I21" i="94"/>
  <c r="J21" i="94"/>
  <c r="I22" i="94"/>
  <c r="J22" i="94"/>
  <c r="I23" i="94"/>
  <c r="J23" i="94"/>
  <c r="I24" i="94"/>
  <c r="J24" i="94"/>
  <c r="I25" i="94"/>
  <c r="J25" i="94"/>
  <c r="I26" i="94"/>
  <c r="J26" i="94"/>
  <c r="I27" i="94"/>
  <c r="J27" i="94"/>
  <c r="I28" i="94"/>
  <c r="J28" i="94"/>
  <c r="I29" i="94"/>
  <c r="J29" i="94"/>
  <c r="I30" i="94"/>
  <c r="J30" i="94"/>
  <c r="I31" i="94"/>
  <c r="J31" i="94"/>
  <c r="I32" i="94"/>
  <c r="J32" i="94"/>
  <c r="I33" i="94"/>
  <c r="J33" i="94"/>
  <c r="I34" i="94"/>
  <c r="J34" i="94"/>
  <c r="I20" i="93"/>
  <c r="J20" i="93"/>
  <c r="I21" i="93"/>
  <c r="J21" i="93"/>
  <c r="I22" i="93"/>
  <c r="J22" i="93"/>
  <c r="I23" i="93"/>
  <c r="J23" i="93"/>
  <c r="I24" i="93"/>
  <c r="J24" i="93"/>
  <c r="I25" i="93"/>
  <c r="J25" i="93"/>
  <c r="I26" i="93"/>
  <c r="J26" i="93"/>
  <c r="I27" i="93"/>
  <c r="J27" i="93"/>
  <c r="I28" i="93"/>
  <c r="J28" i="93"/>
  <c r="I29" i="93"/>
  <c r="J29" i="93"/>
  <c r="I30" i="93"/>
  <c r="J30" i="93"/>
  <c r="I31" i="93"/>
  <c r="J31" i="93"/>
  <c r="I32" i="93"/>
  <c r="J32" i="93"/>
  <c r="I33" i="93"/>
  <c r="J33" i="93"/>
  <c r="I34" i="93"/>
  <c r="J34" i="93"/>
  <c r="I24" i="92"/>
  <c r="J24" i="92"/>
  <c r="I25" i="92"/>
  <c r="J25" i="92"/>
  <c r="I26" i="92"/>
  <c r="J26" i="92"/>
  <c r="I27" i="92"/>
  <c r="J27" i="92"/>
  <c r="I28" i="92"/>
  <c r="J28" i="92"/>
  <c r="I29" i="92"/>
  <c r="J29" i="92"/>
  <c r="I30" i="92"/>
  <c r="J30" i="92"/>
  <c r="I31" i="92"/>
  <c r="J31" i="92"/>
  <c r="I32" i="92"/>
  <c r="J32" i="92"/>
  <c r="I33" i="92"/>
  <c r="J33" i="92"/>
  <c r="I34" i="92"/>
  <c r="J34" i="92"/>
  <c r="I35" i="92"/>
  <c r="J35" i="92"/>
  <c r="I36" i="92"/>
  <c r="J36" i="92"/>
  <c r="I37" i="92"/>
  <c r="J37" i="92"/>
  <c r="I38" i="92"/>
  <c r="J38" i="92"/>
  <c r="I23" i="91"/>
  <c r="J23" i="91"/>
  <c r="I24" i="91"/>
  <c r="J24" i="91"/>
  <c r="I25" i="91"/>
  <c r="J25" i="91"/>
  <c r="I26" i="91"/>
  <c r="J26" i="91"/>
  <c r="I27" i="91"/>
  <c r="J27" i="91"/>
  <c r="I28" i="91"/>
  <c r="J28" i="91"/>
  <c r="I29" i="91"/>
  <c r="J29" i="91"/>
  <c r="I30" i="91"/>
  <c r="J30" i="91"/>
  <c r="I31" i="91"/>
  <c r="J31" i="91"/>
  <c r="I32" i="91"/>
  <c r="J32" i="91"/>
  <c r="I33" i="91"/>
  <c r="J33" i="91"/>
  <c r="I34" i="91"/>
  <c r="J34" i="91"/>
  <c r="I35" i="91"/>
  <c r="J35" i="91"/>
  <c r="I36" i="91"/>
  <c r="J36" i="91"/>
  <c r="I37" i="91"/>
  <c r="J37" i="91"/>
  <c r="D10" i="90"/>
  <c r="D11" i="90"/>
  <c r="D12" i="90"/>
  <c r="D13" i="90"/>
  <c r="D14" i="90"/>
  <c r="D15" i="90"/>
  <c r="D16" i="90"/>
  <c r="D17" i="90"/>
  <c r="D18" i="90"/>
  <c r="D19" i="90"/>
  <c r="D20" i="90"/>
  <c r="D21" i="90"/>
  <c r="D22" i="90"/>
  <c r="D23" i="90"/>
  <c r="D24" i="90"/>
  <c r="D25" i="90"/>
  <c r="D26" i="90"/>
  <c r="D27" i="90"/>
  <c r="D28" i="90"/>
  <c r="D29" i="90"/>
  <c r="D30" i="90"/>
  <c r="D31" i="90"/>
  <c r="D32" i="90"/>
  <c r="D33" i="90"/>
  <c r="D34" i="90"/>
  <c r="D35" i="90"/>
  <c r="D36" i="90"/>
  <c r="D37" i="90"/>
  <c r="D38" i="90"/>
  <c r="D39" i="90"/>
  <c r="D40" i="90"/>
  <c r="B41" i="90"/>
  <c r="C10" i="90" s="1"/>
  <c r="D10" i="89"/>
  <c r="D11" i="89"/>
  <c r="D12" i="89"/>
  <c r="D13" i="89"/>
  <c r="D14" i="89"/>
  <c r="D15" i="89"/>
  <c r="D16" i="89"/>
  <c r="D17" i="89"/>
  <c r="D18" i="89"/>
  <c r="D19" i="89"/>
  <c r="D20" i="89"/>
  <c r="D21" i="89"/>
  <c r="D22" i="89"/>
  <c r="D23" i="89"/>
  <c r="D24" i="89"/>
  <c r="D25" i="89"/>
  <c r="D26" i="89"/>
  <c r="D27" i="89"/>
  <c r="D28" i="89"/>
  <c r="D29" i="89"/>
  <c r="D30" i="89"/>
  <c r="D31" i="89"/>
  <c r="D32" i="89"/>
  <c r="D33" i="89"/>
  <c r="D34" i="89"/>
  <c r="D35" i="89"/>
  <c r="D36" i="89"/>
  <c r="D37" i="89"/>
  <c r="D38" i="89"/>
  <c r="D39" i="89"/>
  <c r="D40" i="89"/>
  <c r="B41" i="89"/>
  <c r="C27" i="89" s="1"/>
  <c r="D10" i="88"/>
  <c r="D11" i="88"/>
  <c r="D12" i="88"/>
  <c r="D13" i="88"/>
  <c r="D14" i="88"/>
  <c r="D15" i="88"/>
  <c r="D16" i="88"/>
  <c r="D17" i="88"/>
  <c r="D18" i="88"/>
  <c r="D19" i="88"/>
  <c r="D20" i="88"/>
  <c r="D21" i="88"/>
  <c r="D22" i="88"/>
  <c r="D23" i="88"/>
  <c r="D24" i="88"/>
  <c r="D25" i="88"/>
  <c r="D26" i="88"/>
  <c r="D27" i="88"/>
  <c r="D28" i="88"/>
  <c r="D29" i="88"/>
  <c r="D30" i="88"/>
  <c r="D31" i="88"/>
  <c r="D32" i="88"/>
  <c r="D33" i="88"/>
  <c r="D34" i="88"/>
  <c r="D35" i="88"/>
  <c r="D36" i="88"/>
  <c r="D37" i="88"/>
  <c r="D38" i="88"/>
  <c r="D39" i="88"/>
  <c r="D40" i="88"/>
  <c r="B41" i="88"/>
  <c r="C21" i="88" s="1"/>
  <c r="D9" i="87"/>
  <c r="D10" i="87"/>
  <c r="D11" i="87"/>
  <c r="D12" i="87"/>
  <c r="D13" i="87"/>
  <c r="D14" i="87"/>
  <c r="D15" i="87"/>
  <c r="D16" i="87"/>
  <c r="D17" i="87"/>
  <c r="D18" i="87"/>
  <c r="D19" i="87"/>
  <c r="D20" i="87"/>
  <c r="D21" i="87"/>
  <c r="C22" i="87"/>
  <c r="D22" i="87"/>
  <c r="D23" i="87"/>
  <c r="D24" i="87"/>
  <c r="D25" i="87"/>
  <c r="D26" i="87"/>
  <c r="D27" i="87"/>
  <c r="D28" i="87"/>
  <c r="D29" i="87"/>
  <c r="D30" i="87"/>
  <c r="D31" i="87"/>
  <c r="D32" i="87"/>
  <c r="D33" i="87"/>
  <c r="D34" i="87"/>
  <c r="D35" i="87"/>
  <c r="D36" i="87"/>
  <c r="D37" i="87"/>
  <c r="D38" i="87"/>
  <c r="D39" i="87"/>
  <c r="B40" i="87"/>
  <c r="C30" i="87" s="1"/>
  <c r="D17" i="86"/>
  <c r="C20" i="86"/>
  <c r="D16" i="85"/>
  <c r="C19" i="85"/>
  <c r="D17" i="84"/>
  <c r="C20" i="84"/>
  <c r="C19" i="83"/>
  <c r="C20" i="83"/>
  <c r="C14" i="87" l="1"/>
  <c r="J10" i="95"/>
  <c r="J11" i="97"/>
  <c r="C38" i="87"/>
  <c r="C39" i="90"/>
  <c r="H10" i="95"/>
  <c r="I11" i="96"/>
  <c r="H11" i="97"/>
  <c r="I11" i="97"/>
  <c r="C33" i="88"/>
  <c r="C9" i="87"/>
  <c r="C11" i="87"/>
  <c r="C13" i="87"/>
  <c r="C15" i="87"/>
  <c r="C17" i="87"/>
  <c r="C19" i="87"/>
  <c r="C21" i="87"/>
  <c r="C23" i="87"/>
  <c r="C25" i="87"/>
  <c r="C27" i="87"/>
  <c r="C29" i="87"/>
  <c r="C31" i="87"/>
  <c r="C33" i="87"/>
  <c r="C35" i="87"/>
  <c r="C37" i="87"/>
  <c r="C39" i="87"/>
  <c r="C32" i="87"/>
  <c r="C24" i="87"/>
  <c r="C16" i="87"/>
  <c r="C35" i="88"/>
  <c r="C27" i="88"/>
  <c r="C19" i="88"/>
  <c r="C34" i="87"/>
  <c r="C26" i="87"/>
  <c r="C18" i="87"/>
  <c r="C10" i="87"/>
  <c r="C37" i="88"/>
  <c r="C29" i="88"/>
  <c r="C10" i="88"/>
  <c r="C12" i="88"/>
  <c r="C14" i="88"/>
  <c r="C16" i="88"/>
  <c r="C18" i="88"/>
  <c r="C20" i="88"/>
  <c r="C22" i="88"/>
  <c r="C24" i="88"/>
  <c r="C26" i="88"/>
  <c r="C28" i="88"/>
  <c r="C30" i="88"/>
  <c r="C32" i="88"/>
  <c r="C34" i="88"/>
  <c r="C36" i="88"/>
  <c r="C38" i="88"/>
  <c r="C40" i="88"/>
  <c r="C11" i="88"/>
  <c r="C15" i="88"/>
  <c r="C13" i="88"/>
  <c r="C17" i="88"/>
  <c r="C25" i="88"/>
  <c r="C36" i="87"/>
  <c r="C28" i="87"/>
  <c r="C20" i="87"/>
  <c r="C12" i="87"/>
  <c r="C39" i="88"/>
  <c r="C31" i="88"/>
  <c r="C23" i="88"/>
  <c r="C39" i="89"/>
  <c r="C33" i="89"/>
  <c r="C29" i="89"/>
  <c r="C21" i="89"/>
  <c r="C35" i="90"/>
  <c r="C31" i="90"/>
  <c r="C27" i="90"/>
  <c r="C23" i="90"/>
  <c r="C19" i="90"/>
  <c r="C13" i="90"/>
  <c r="C37" i="89"/>
  <c r="C31" i="89"/>
  <c r="C25" i="89"/>
  <c r="C23" i="89"/>
  <c r="C19" i="89"/>
  <c r="C17" i="89"/>
  <c r="C15" i="89"/>
  <c r="C13" i="89"/>
  <c r="C11" i="89"/>
  <c r="C37" i="90"/>
  <c r="C33" i="90"/>
  <c r="C29" i="90"/>
  <c r="C25" i="90"/>
  <c r="C21" i="90"/>
  <c r="C17" i="90"/>
  <c r="C15" i="90"/>
  <c r="C11" i="90"/>
  <c r="C40" i="89"/>
  <c r="C38" i="89"/>
  <c r="C36" i="89"/>
  <c r="C34" i="89"/>
  <c r="C32" i="89"/>
  <c r="C30" i="89"/>
  <c r="C28" i="89"/>
  <c r="C26" i="89"/>
  <c r="C24" i="89"/>
  <c r="C22" i="89"/>
  <c r="C20" i="89"/>
  <c r="C18" i="89"/>
  <c r="C16" i="89"/>
  <c r="C14" i="89"/>
  <c r="C12" i="89"/>
  <c r="C10" i="89"/>
  <c r="C40" i="90"/>
  <c r="C38" i="90"/>
  <c r="C36" i="90"/>
  <c r="C34" i="90"/>
  <c r="C32" i="90"/>
  <c r="C30" i="90"/>
  <c r="C28" i="90"/>
  <c r="C26" i="90"/>
  <c r="C24" i="90"/>
  <c r="C22" i="90"/>
  <c r="C20" i="90"/>
  <c r="C18" i="90"/>
  <c r="C16" i="90"/>
  <c r="C14" i="90"/>
  <c r="C12" i="90"/>
  <c r="C35" i="89"/>
  <c r="C41" i="90" l="1"/>
  <c r="C41" i="89"/>
  <c r="C41" i="88"/>
  <c r="C40" i="87"/>
  <c r="E39" i="73"/>
  <c r="D39" i="73"/>
  <c r="C39" i="73"/>
  <c r="B37" i="73"/>
  <c r="B36" i="73"/>
  <c r="B35" i="73"/>
  <c r="F35" i="73" s="1"/>
  <c r="B34" i="73"/>
  <c r="B33" i="73"/>
  <c r="B32" i="73"/>
  <c r="B31" i="73"/>
  <c r="B30" i="73"/>
  <c r="B29" i="73"/>
  <c r="F29" i="73" s="1"/>
  <c r="B28" i="73"/>
  <c r="B27" i="73"/>
  <c r="B26" i="73"/>
  <c r="B25" i="73"/>
  <c r="F25" i="73" s="1"/>
  <c r="B24" i="73"/>
  <c r="B23" i="73"/>
  <c r="B22" i="73"/>
  <c r="B21" i="73"/>
  <c r="F21" i="73" s="1"/>
  <c r="B20" i="73"/>
  <c r="B19" i="73"/>
  <c r="B18" i="73"/>
  <c r="B17" i="73"/>
  <c r="F17" i="73" s="1"/>
  <c r="B16" i="73"/>
  <c r="B15" i="73"/>
  <c r="B14" i="73"/>
  <c r="B13" i="73"/>
  <c r="F13" i="73" s="1"/>
  <c r="B12" i="73"/>
  <c r="B11" i="73"/>
  <c r="B10" i="73"/>
  <c r="B9" i="73"/>
  <c r="F9" i="73" s="1"/>
  <c r="B8" i="73"/>
  <c r="B7" i="73"/>
  <c r="B6" i="73"/>
  <c r="F6" i="73" s="1"/>
  <c r="E39" i="72"/>
  <c r="D39" i="72"/>
  <c r="C39" i="72"/>
  <c r="B37" i="72"/>
  <c r="B36" i="72"/>
  <c r="F36" i="72" s="1"/>
  <c r="B35" i="72"/>
  <c r="B34" i="72"/>
  <c r="B33" i="72"/>
  <c r="B32" i="72"/>
  <c r="F32" i="72" s="1"/>
  <c r="B31" i="72"/>
  <c r="B30" i="72"/>
  <c r="B29" i="72"/>
  <c r="B28" i="72"/>
  <c r="F28" i="72" s="1"/>
  <c r="B27" i="72"/>
  <c r="B26" i="72"/>
  <c r="B25" i="72"/>
  <c r="B24" i="72"/>
  <c r="F24" i="72" s="1"/>
  <c r="B23" i="72"/>
  <c r="B22" i="72"/>
  <c r="B21" i="72"/>
  <c r="B20" i="72"/>
  <c r="F20" i="72" s="1"/>
  <c r="B19" i="72"/>
  <c r="B18" i="72"/>
  <c r="B17" i="72"/>
  <c r="B16" i="72"/>
  <c r="F16" i="72" s="1"/>
  <c r="B15" i="72"/>
  <c r="B14" i="72"/>
  <c r="B13" i="72"/>
  <c r="F13" i="72" s="1"/>
  <c r="B12" i="72"/>
  <c r="F12" i="72" s="1"/>
  <c r="B11" i="72"/>
  <c r="F10" i="72"/>
  <c r="B10" i="72"/>
  <c r="B9" i="72"/>
  <c r="B8" i="72"/>
  <c r="F22" i="72" s="1"/>
  <c r="B7" i="72"/>
  <c r="B6" i="72"/>
  <c r="G43" i="71"/>
  <c r="G42" i="71"/>
  <c r="G41" i="71"/>
  <c r="G40" i="71"/>
  <c r="G39" i="71"/>
  <c r="G38" i="71"/>
  <c r="G37" i="71"/>
  <c r="G36" i="71"/>
  <c r="G35" i="71"/>
  <c r="G34" i="71"/>
  <c r="G33" i="71"/>
  <c r="G32" i="71"/>
  <c r="G31" i="71"/>
  <c r="G30" i="71"/>
  <c r="G29" i="71"/>
  <c r="G28" i="71"/>
  <c r="G27" i="71"/>
  <c r="G26" i="71"/>
  <c r="G25" i="71"/>
  <c r="G24" i="71"/>
  <c r="G23" i="71"/>
  <c r="G22" i="71"/>
  <c r="G21" i="71"/>
  <c r="G20" i="71"/>
  <c r="G19" i="71"/>
  <c r="G18" i="71"/>
  <c r="G17" i="71"/>
  <c r="G16" i="71"/>
  <c r="G15" i="71"/>
  <c r="G14" i="71"/>
  <c r="G13" i="71"/>
  <c r="G12" i="71"/>
  <c r="G11" i="71"/>
  <c r="G10" i="71"/>
  <c r="G9" i="71"/>
  <c r="G8" i="71"/>
  <c r="G7" i="71"/>
  <c r="G6" i="71"/>
  <c r="F21" i="72" l="1"/>
  <c r="F26" i="72"/>
  <c r="F37" i="72"/>
  <c r="F6" i="72"/>
  <c r="F7" i="72"/>
  <c r="F15" i="72"/>
  <c r="F23" i="72"/>
  <c r="F31" i="72"/>
  <c r="F8" i="73"/>
  <c r="F16" i="73"/>
  <c r="F24" i="73"/>
  <c r="F32" i="73"/>
  <c r="F37" i="73"/>
  <c r="F30" i="73"/>
  <c r="F18" i="72"/>
  <c r="F14" i="73"/>
  <c r="F19" i="73"/>
  <c r="F22" i="73"/>
  <c r="F27" i="73"/>
  <c r="B39" i="72"/>
  <c r="F8" i="72"/>
  <c r="F11" i="72"/>
  <c r="F19" i="72"/>
  <c r="F27" i="72"/>
  <c r="F35" i="72"/>
  <c r="F12" i="73"/>
  <c r="F20" i="73"/>
  <c r="F28" i="73"/>
  <c r="F33" i="73"/>
  <c r="F36" i="73"/>
  <c r="F29" i="72"/>
  <c r="F34" i="72"/>
  <c r="F11" i="73"/>
  <c r="F9" i="72"/>
  <c r="F14" i="72"/>
  <c r="F17" i="72"/>
  <c r="F25" i="72"/>
  <c r="F30" i="72"/>
  <c r="F33" i="72"/>
  <c r="F7" i="73"/>
  <c r="F10" i="73"/>
  <c r="F15" i="73"/>
  <c r="F18" i="73"/>
  <c r="F23" i="73"/>
  <c r="F26" i="73"/>
  <c r="F31" i="73"/>
  <c r="F34" i="73"/>
  <c r="B39" i="73"/>
  <c r="B55" i="54"/>
  <c r="B54" i="54"/>
  <c r="B53" i="54"/>
  <c r="B52" i="54"/>
  <c r="B51" i="54"/>
  <c r="B50" i="54"/>
  <c r="B49" i="54"/>
  <c r="B48" i="54"/>
  <c r="E11" i="54"/>
  <c r="D11" i="54"/>
  <c r="C11" i="54"/>
  <c r="E9" i="53"/>
  <c r="D9" i="53"/>
  <c r="E8" i="53"/>
  <c r="D8" i="53"/>
  <c r="E14" i="52"/>
  <c r="F13" i="52"/>
  <c r="E13" i="52"/>
  <c r="D13" i="52"/>
  <c r="F12" i="52"/>
  <c r="E12" i="52"/>
  <c r="D12" i="52"/>
  <c r="F11" i="52"/>
  <c r="E11" i="52"/>
  <c r="D11" i="52"/>
  <c r="F10" i="52"/>
  <c r="E10" i="52"/>
  <c r="D10" i="52"/>
  <c r="F9" i="52"/>
  <c r="E9" i="52"/>
  <c r="D9" i="52"/>
  <c r="F8" i="52"/>
  <c r="E8" i="52"/>
  <c r="D8" i="52"/>
  <c r="D7" i="52"/>
  <c r="E28" i="51"/>
  <c r="F27" i="51"/>
  <c r="E27" i="51"/>
  <c r="D27" i="51"/>
  <c r="F26" i="51"/>
  <c r="E26" i="51"/>
  <c r="D26" i="51"/>
  <c r="F25" i="51"/>
  <c r="E25" i="51"/>
  <c r="D25" i="51"/>
  <c r="F24" i="51"/>
  <c r="E24" i="51"/>
  <c r="D24" i="51"/>
  <c r="F23" i="51"/>
  <c r="E23" i="51"/>
  <c r="D23" i="51"/>
  <c r="F22" i="51"/>
  <c r="E22" i="51"/>
  <c r="D22" i="51"/>
  <c r="D21" i="51"/>
  <c r="E14" i="51"/>
  <c r="F13" i="51"/>
  <c r="E13" i="51"/>
  <c r="D13" i="51"/>
  <c r="F12" i="51"/>
  <c r="E12" i="51"/>
  <c r="D12" i="51"/>
  <c r="F11" i="51"/>
  <c r="E11" i="51"/>
  <c r="D11" i="51"/>
  <c r="F10" i="51"/>
  <c r="E10" i="51"/>
  <c r="D10" i="51"/>
  <c r="F9" i="51"/>
  <c r="E9" i="51"/>
  <c r="D9" i="51"/>
  <c r="F8" i="51"/>
  <c r="E8" i="51"/>
  <c r="D8" i="51"/>
  <c r="D7" i="51"/>
  <c r="G23" i="50"/>
  <c r="D23" i="50"/>
  <c r="F23" i="50" s="1"/>
  <c r="C23" i="50"/>
  <c r="B23" i="50"/>
  <c r="G22" i="50"/>
  <c r="F22" i="50"/>
  <c r="G21" i="50"/>
  <c r="F21" i="50"/>
  <c r="G20" i="50"/>
  <c r="F20" i="50"/>
  <c r="G19" i="50"/>
  <c r="F19" i="50"/>
  <c r="G18" i="50"/>
  <c r="F18" i="50"/>
  <c r="G17" i="50"/>
  <c r="F17" i="50"/>
  <c r="G16" i="50"/>
  <c r="F16" i="50"/>
  <c r="G15" i="50"/>
  <c r="F15" i="50"/>
  <c r="G14" i="50"/>
  <c r="F14" i="50"/>
  <c r="G13" i="50"/>
  <c r="F13" i="50"/>
  <c r="G12" i="50"/>
  <c r="F12" i="50"/>
  <c r="G11" i="50"/>
  <c r="F11" i="50"/>
  <c r="G10" i="50"/>
  <c r="F10" i="50"/>
  <c r="G9" i="50"/>
  <c r="F9" i="50"/>
  <c r="G8" i="50"/>
  <c r="F8" i="50"/>
  <c r="G7" i="50"/>
  <c r="F7" i="50"/>
  <c r="G6" i="50"/>
  <c r="F6" i="50"/>
  <c r="D41" i="49" l="1"/>
  <c r="D40" i="49"/>
  <c r="D39" i="49"/>
  <c r="D38" i="49"/>
  <c r="D37" i="49"/>
  <c r="D36" i="49"/>
  <c r="D35" i="49"/>
  <c r="D34" i="49"/>
  <c r="D33" i="49"/>
  <c r="D32" i="49"/>
  <c r="D31" i="49"/>
  <c r="D30" i="49"/>
  <c r="D29" i="49"/>
  <c r="D28" i="49"/>
  <c r="D27" i="49"/>
  <c r="D26" i="49"/>
  <c r="D25" i="49"/>
  <c r="D24" i="49"/>
  <c r="D23" i="49"/>
  <c r="D22" i="49"/>
  <c r="D21" i="49"/>
  <c r="D20" i="49"/>
  <c r="D19" i="49"/>
  <c r="D18" i="49"/>
  <c r="D17" i="49"/>
  <c r="D16" i="49"/>
  <c r="D15" i="49"/>
  <c r="D14" i="49"/>
  <c r="D13" i="49"/>
  <c r="D12" i="49"/>
  <c r="D11" i="49"/>
  <c r="D10" i="49"/>
  <c r="D9" i="49"/>
  <c r="D8" i="49"/>
  <c r="C38" i="48"/>
  <c r="C37" i="48"/>
  <c r="C36" i="48"/>
  <c r="C35" i="48"/>
  <c r="C34" i="48"/>
  <c r="C33" i="48"/>
  <c r="C32" i="48"/>
  <c r="C31" i="48"/>
  <c r="C30" i="48"/>
  <c r="C29" i="48"/>
  <c r="C28" i="48"/>
  <c r="C27" i="48"/>
  <c r="C26" i="48"/>
  <c r="C25" i="48"/>
  <c r="C24" i="48"/>
  <c r="C23" i="48"/>
  <c r="C22" i="48"/>
  <c r="C21" i="48"/>
  <c r="C20" i="48"/>
  <c r="C19" i="48"/>
  <c r="C18" i="48"/>
  <c r="C17" i="48"/>
  <c r="C16" i="48"/>
  <c r="C15" i="48"/>
  <c r="C14" i="48"/>
  <c r="C13" i="48"/>
  <c r="C12" i="48"/>
  <c r="C11" i="48"/>
  <c r="C10" i="48"/>
  <c r="C9" i="48"/>
  <c r="C8" i="48"/>
  <c r="C7" i="48"/>
  <c r="C6" i="48"/>
  <c r="C20" i="47"/>
  <c r="C19" i="47"/>
  <c r="C18" i="47"/>
  <c r="C17" i="47"/>
  <c r="C16" i="47"/>
  <c r="C15" i="47"/>
  <c r="C14" i="47"/>
  <c r="C13" i="47"/>
  <c r="C12" i="47"/>
  <c r="C11" i="47"/>
  <c r="C10" i="47"/>
  <c r="C9" i="47"/>
  <c r="C8" i="47"/>
  <c r="C7" i="47"/>
  <c r="C6" i="47"/>
  <c r="C38" i="43" l="1"/>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B10" i="42"/>
  <c r="G38" i="41"/>
  <c r="G37" i="41"/>
  <c r="G36" i="41"/>
  <c r="G35" i="41"/>
  <c r="G34" i="41"/>
  <c r="G33" i="41"/>
  <c r="G32" i="41"/>
  <c r="G31" i="41"/>
  <c r="G30" i="41"/>
  <c r="G29" i="41"/>
  <c r="G28" i="41"/>
  <c r="G27" i="41"/>
  <c r="G26" i="41"/>
  <c r="G25" i="41"/>
  <c r="G24" i="41"/>
  <c r="G23" i="41"/>
  <c r="G22" i="41"/>
  <c r="G21" i="41"/>
  <c r="G20" i="41"/>
  <c r="G19" i="41"/>
  <c r="G18" i="41"/>
  <c r="G17" i="41"/>
  <c r="G16" i="41"/>
  <c r="G15" i="41"/>
  <c r="G14" i="41"/>
  <c r="G13" i="41"/>
  <c r="G12" i="41"/>
  <c r="G11" i="41"/>
  <c r="G10" i="41"/>
  <c r="G9" i="41"/>
  <c r="G8" i="41"/>
  <c r="G7" i="41"/>
  <c r="G6" i="41"/>
  <c r="C37" i="40"/>
  <c r="C36" i="40"/>
  <c r="C35" i="40"/>
  <c r="C34" i="40"/>
  <c r="C33" i="40"/>
  <c r="C32" i="40"/>
  <c r="C31" i="40"/>
  <c r="C30" i="40"/>
  <c r="C29" i="40"/>
  <c r="C28" i="40"/>
  <c r="C27" i="40"/>
  <c r="C26" i="40"/>
  <c r="C25" i="40"/>
  <c r="C24" i="40"/>
  <c r="C23" i="40"/>
  <c r="C22" i="40"/>
  <c r="C21" i="40"/>
  <c r="C20" i="40"/>
  <c r="C19" i="40"/>
  <c r="C18" i="40"/>
  <c r="C17" i="40"/>
  <c r="C16" i="40"/>
  <c r="C15" i="40"/>
  <c r="C14" i="40"/>
  <c r="C13" i="40"/>
  <c r="C12" i="40"/>
  <c r="C11" i="40"/>
  <c r="C10" i="40"/>
  <c r="C9" i="40"/>
  <c r="C8" i="40"/>
  <c r="C7" i="40"/>
  <c r="C6" i="40"/>
  <c r="C5" i="40"/>
  <c r="B13" i="38"/>
  <c r="D29" i="37"/>
  <c r="B13" i="37"/>
  <c r="B12" i="37"/>
  <c r="B11" i="37"/>
  <c r="B10" i="37"/>
  <c r="B9" i="37"/>
  <c r="B8" i="37"/>
  <c r="B7" i="37"/>
  <c r="B6" i="37"/>
  <c r="B29" i="36"/>
  <c r="B28" i="36"/>
  <c r="B27" i="36"/>
  <c r="B26" i="36"/>
  <c r="B25" i="36"/>
  <c r="B24" i="36"/>
  <c r="C12" i="36"/>
  <c r="B16" i="35"/>
  <c r="B15" i="35"/>
  <c r="B14" i="35"/>
  <c r="B13" i="35"/>
  <c r="B12" i="35"/>
  <c r="B11" i="35"/>
  <c r="B10" i="35"/>
  <c r="B9" i="35"/>
  <c r="B8" i="35"/>
  <c r="B7" i="35"/>
  <c r="B6" i="35"/>
  <c r="B17" i="35" s="1"/>
  <c r="B34" i="34"/>
  <c r="B33" i="34"/>
  <c r="B32" i="34"/>
  <c r="B31" i="34"/>
  <c r="C12" i="34"/>
  <c r="B14" i="33"/>
  <c r="B13" i="33"/>
  <c r="B12" i="33"/>
  <c r="B11" i="33"/>
  <c r="B10" i="33"/>
  <c r="B9" i="33"/>
  <c r="B8" i="33"/>
  <c r="B7" i="33"/>
  <c r="B6" i="33"/>
  <c r="B34" i="32"/>
  <c r="B33" i="32"/>
  <c r="B32" i="32"/>
  <c r="B31" i="32"/>
  <c r="C12" i="32"/>
  <c r="B17" i="31"/>
  <c r="B16" i="31"/>
  <c r="B15" i="31"/>
  <c r="B14" i="31"/>
  <c r="B13" i="31"/>
  <c r="B12" i="31"/>
  <c r="B11" i="31"/>
  <c r="B10" i="31"/>
  <c r="B9" i="31"/>
  <c r="B18" i="31" s="1"/>
  <c r="B16" i="30"/>
  <c r="B15" i="30"/>
  <c r="B10" i="29"/>
  <c r="B9" i="29"/>
  <c r="B8" i="29"/>
  <c r="B7" i="29"/>
  <c r="B6" i="29"/>
  <c r="B33" i="28"/>
  <c r="B32" i="28"/>
  <c r="B31" i="28"/>
  <c r="B30" i="28"/>
  <c r="V13" i="27"/>
  <c r="T13" i="27"/>
  <c r="R13" i="27"/>
  <c r="P13" i="27"/>
  <c r="V12" i="27"/>
  <c r="T12" i="27"/>
  <c r="R12" i="27"/>
  <c r="P12" i="27"/>
  <c r="V11" i="27"/>
  <c r="T11" i="27"/>
  <c r="R11" i="27"/>
  <c r="P11" i="27"/>
  <c r="V10" i="27"/>
  <c r="T10" i="27"/>
  <c r="R10" i="27"/>
  <c r="P10" i="27"/>
  <c r="V9" i="27"/>
  <c r="T9" i="27"/>
  <c r="R9" i="27"/>
  <c r="P9" i="27"/>
  <c r="V8" i="27"/>
  <c r="T8" i="27"/>
  <c r="R8" i="27"/>
  <c r="P8" i="27"/>
  <c r="V7" i="27"/>
  <c r="T7" i="27"/>
  <c r="R7" i="27"/>
  <c r="P7" i="27"/>
  <c r="V6" i="27"/>
  <c r="V14" i="27" s="1"/>
  <c r="T6" i="27"/>
  <c r="T14" i="27" s="1"/>
  <c r="R6" i="27"/>
  <c r="R14" i="27" s="1"/>
  <c r="P6" i="27"/>
  <c r="P14" i="27" s="1"/>
  <c r="I19" i="26"/>
  <c r="H19" i="26"/>
  <c r="G19" i="26"/>
  <c r="F19" i="26"/>
  <c r="E19" i="26"/>
  <c r="D19" i="26"/>
  <c r="C19" i="26"/>
  <c r="B19" i="26"/>
  <c r="I18" i="26"/>
  <c r="H18" i="26"/>
  <c r="G18" i="26"/>
  <c r="F18" i="26"/>
  <c r="E18" i="26"/>
  <c r="D18" i="26"/>
  <c r="C18" i="26"/>
  <c r="B18" i="26"/>
  <c r="I17" i="26"/>
  <c r="H17" i="26"/>
  <c r="G17" i="26"/>
  <c r="F17" i="26"/>
  <c r="E17" i="26"/>
  <c r="D17" i="26"/>
  <c r="C17" i="26"/>
  <c r="B17" i="26"/>
  <c r="I16" i="26"/>
  <c r="H16" i="26"/>
  <c r="G16" i="26"/>
  <c r="F16" i="26"/>
  <c r="E16" i="26"/>
  <c r="D16" i="26"/>
  <c r="C16" i="26"/>
  <c r="B16" i="26"/>
  <c r="R15" i="26"/>
  <c r="R14" i="26"/>
  <c r="R13" i="26"/>
  <c r="R12" i="26"/>
  <c r="R11" i="26"/>
  <c r="R10" i="26"/>
  <c r="R9" i="26"/>
  <c r="R8" i="26"/>
  <c r="R7" i="26"/>
  <c r="V37" i="24"/>
  <c r="U37" i="24"/>
  <c r="V36" i="24"/>
  <c r="U36" i="24"/>
  <c r="V35" i="24"/>
  <c r="U35" i="24"/>
  <c r="V34" i="24"/>
  <c r="U34" i="24"/>
  <c r="V33" i="24"/>
  <c r="U33" i="24"/>
  <c r="V32" i="24"/>
  <c r="U32" i="24"/>
  <c r="V31" i="24"/>
  <c r="U31" i="24"/>
  <c r="V30" i="24"/>
  <c r="U30" i="24"/>
  <c r="V29" i="24"/>
  <c r="U29" i="24"/>
  <c r="V28" i="24"/>
  <c r="U28" i="24"/>
  <c r="V27" i="24"/>
  <c r="U27" i="24"/>
  <c r="V26" i="24"/>
  <c r="U26" i="24"/>
  <c r="V25" i="24"/>
  <c r="U25" i="24"/>
  <c r="V24" i="24"/>
  <c r="U24" i="24"/>
  <c r="V23" i="24"/>
  <c r="U23" i="24"/>
  <c r="V22" i="24"/>
  <c r="U22" i="24"/>
  <c r="V21" i="24"/>
  <c r="U21" i="24"/>
  <c r="V20" i="24"/>
  <c r="U20" i="24"/>
  <c r="V19" i="24"/>
  <c r="U19" i="24"/>
  <c r="V18" i="24"/>
  <c r="U18" i="24"/>
  <c r="V17" i="24"/>
  <c r="U17" i="24"/>
  <c r="V16" i="24"/>
  <c r="U16" i="24"/>
  <c r="V15" i="24"/>
  <c r="U15" i="24"/>
  <c r="V14" i="24"/>
  <c r="U14" i="24"/>
  <c r="V13" i="24"/>
  <c r="U13" i="24"/>
  <c r="V12" i="24"/>
  <c r="U12" i="24"/>
  <c r="V11" i="24"/>
  <c r="U11" i="24"/>
  <c r="V10" i="24"/>
  <c r="U10" i="24"/>
  <c r="V9" i="24"/>
  <c r="U9" i="24"/>
  <c r="V8" i="24"/>
  <c r="U8" i="24"/>
  <c r="V7" i="24"/>
  <c r="U7" i="24"/>
  <c r="V6" i="24"/>
  <c r="U6" i="24"/>
  <c r="V5" i="24"/>
  <c r="U5" i="24"/>
  <c r="B38" i="23"/>
  <c r="X37" i="23"/>
  <c r="U37" i="23"/>
  <c r="U36" i="23"/>
  <c r="U35" i="23"/>
  <c r="U34" i="23"/>
  <c r="U33" i="23"/>
  <c r="U32" i="23"/>
  <c r="U31" i="23"/>
  <c r="U30" i="23"/>
  <c r="U29" i="23"/>
  <c r="U28" i="23"/>
  <c r="U27" i="23"/>
  <c r="U26" i="23"/>
  <c r="U25" i="23"/>
  <c r="U24" i="23"/>
  <c r="U23" i="23"/>
  <c r="U22" i="23"/>
  <c r="U21" i="23"/>
  <c r="U20" i="23"/>
  <c r="U19" i="23"/>
  <c r="U18" i="23"/>
  <c r="U17" i="23"/>
  <c r="U16" i="23"/>
  <c r="U15" i="23"/>
  <c r="U14" i="23"/>
  <c r="U13" i="23"/>
  <c r="U12" i="23"/>
  <c r="U11" i="23"/>
  <c r="U10" i="23"/>
  <c r="U9" i="23"/>
  <c r="U8" i="23"/>
  <c r="U7" i="23"/>
  <c r="U6" i="23"/>
  <c r="U5" i="23"/>
  <c r="B22" i="22"/>
  <c r="C16" i="22"/>
  <c r="D13" i="22"/>
  <c r="C13" i="22"/>
  <c r="D12" i="22"/>
  <c r="C12" i="22"/>
  <c r="D11" i="22"/>
  <c r="C11" i="22"/>
  <c r="D10" i="22"/>
  <c r="C10" i="22"/>
  <c r="D9" i="22"/>
  <c r="C9" i="22"/>
  <c r="D8" i="22"/>
  <c r="C8" i="22"/>
  <c r="D7" i="22"/>
  <c r="C7" i="22"/>
  <c r="Q27" i="21"/>
  <c r="Q26" i="21"/>
  <c r="Q25" i="21"/>
  <c r="Q24" i="21"/>
  <c r="Q23" i="21"/>
  <c r="Q22" i="21"/>
  <c r="Q21" i="21"/>
  <c r="Q20" i="21"/>
  <c r="Q19" i="21"/>
  <c r="Q18" i="21"/>
  <c r="Q17" i="21"/>
  <c r="Q16" i="21"/>
  <c r="Q15" i="21"/>
  <c r="Q14" i="21"/>
  <c r="Q13" i="21"/>
  <c r="Q12" i="21"/>
  <c r="Q11" i="21"/>
  <c r="Q10" i="21"/>
  <c r="Q9" i="21"/>
  <c r="Q8" i="21"/>
  <c r="Q7" i="21"/>
  <c r="Q6" i="21"/>
  <c r="E26" i="20"/>
  <c r="E25" i="20"/>
  <c r="E24" i="20"/>
  <c r="E23" i="20"/>
  <c r="E22" i="20"/>
  <c r="E21" i="20"/>
  <c r="E20" i="20"/>
  <c r="E19" i="20"/>
  <c r="E18" i="20"/>
  <c r="E17" i="20"/>
  <c r="E16" i="20"/>
  <c r="E15" i="20"/>
  <c r="E14" i="20"/>
  <c r="E13" i="20"/>
  <c r="E12" i="20"/>
  <c r="E11" i="20"/>
  <c r="E10" i="20"/>
  <c r="E9" i="20"/>
  <c r="E8" i="20"/>
  <c r="E7" i="20"/>
  <c r="E6" i="20"/>
  <c r="E5" i="20"/>
  <c r="J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D42" i="13"/>
  <c r="D51" i="11"/>
  <c r="A51" i="11" s="1"/>
  <c r="C50" i="11"/>
  <c r="A50" i="11" s="1"/>
  <c r="B49" i="11"/>
  <c r="A49" i="11" s="1"/>
  <c r="D47" i="11"/>
  <c r="A47" i="11" s="1"/>
  <c r="C46" i="11"/>
  <c r="A46" i="11" s="1"/>
  <c r="B45" i="11"/>
  <c r="A45" i="11" s="1"/>
  <c r="G42" i="11"/>
  <c r="F42" i="11"/>
  <c r="E42" i="11"/>
  <c r="G41" i="11"/>
  <c r="F41" i="11"/>
  <c r="E41" i="11"/>
  <c r="G40" i="11"/>
  <c r="F40" i="11"/>
  <c r="E40" i="11"/>
  <c r="G39" i="11"/>
  <c r="F39" i="11"/>
  <c r="E39" i="11"/>
  <c r="G38" i="11"/>
  <c r="F38" i="11"/>
  <c r="E38" i="11"/>
  <c r="G37" i="11"/>
  <c r="F37" i="11"/>
  <c r="E37" i="11"/>
  <c r="G36" i="11"/>
  <c r="F36" i="11"/>
  <c r="E36" i="11"/>
  <c r="G35" i="11"/>
  <c r="F35" i="11"/>
  <c r="E35" i="11"/>
  <c r="G34" i="11"/>
  <c r="F34" i="11"/>
  <c r="E34" i="11"/>
  <c r="G33" i="11"/>
  <c r="F33" i="11"/>
  <c r="E33" i="11"/>
  <c r="G32" i="11"/>
  <c r="F32" i="11"/>
  <c r="E32" i="11"/>
  <c r="G31" i="11"/>
  <c r="F31" i="11"/>
  <c r="E31" i="11"/>
  <c r="G30" i="11"/>
  <c r="F30" i="11"/>
  <c r="E30" i="11"/>
  <c r="G29" i="11"/>
  <c r="F29" i="11"/>
  <c r="E29" i="11"/>
  <c r="G28" i="11"/>
  <c r="F28" i="11"/>
  <c r="E28" i="11"/>
  <c r="G27" i="11"/>
  <c r="F27" i="11"/>
  <c r="E27" i="11"/>
  <c r="G26" i="11"/>
  <c r="F26" i="11"/>
  <c r="E26" i="11"/>
  <c r="G25" i="11"/>
  <c r="F25" i="11"/>
  <c r="E25" i="11"/>
  <c r="G24" i="11"/>
  <c r="F24" i="11"/>
  <c r="E24" i="11"/>
  <c r="G23" i="11"/>
  <c r="F23" i="11"/>
  <c r="E23" i="11"/>
  <c r="G22" i="11"/>
  <c r="F22" i="11"/>
  <c r="E22" i="11"/>
  <c r="G21" i="11"/>
  <c r="F21" i="11"/>
  <c r="E21" i="11"/>
  <c r="G20" i="11"/>
  <c r="F20" i="11"/>
  <c r="E20" i="11"/>
  <c r="G19" i="11"/>
  <c r="F19" i="11"/>
  <c r="E19" i="11"/>
  <c r="G18" i="11"/>
  <c r="F18" i="11"/>
  <c r="E18" i="11"/>
  <c r="G17" i="11"/>
  <c r="F17" i="11"/>
  <c r="E17" i="11"/>
  <c r="G16" i="11"/>
  <c r="F16" i="11"/>
  <c r="E16" i="11"/>
  <c r="G15" i="11"/>
  <c r="F15" i="11"/>
  <c r="E15" i="11"/>
  <c r="G14" i="11"/>
  <c r="F14" i="11"/>
  <c r="E14" i="11"/>
  <c r="G13" i="11"/>
  <c r="F13" i="11"/>
  <c r="E13" i="11"/>
  <c r="G12" i="11"/>
  <c r="F12" i="11"/>
  <c r="E12" i="11"/>
  <c r="G11" i="11"/>
  <c r="F11" i="11"/>
  <c r="E11" i="11"/>
  <c r="G10" i="11"/>
  <c r="F10" i="11"/>
  <c r="E10" i="11"/>
  <c r="J34" i="10"/>
  <c r="I34" i="10"/>
  <c r="J33" i="10"/>
  <c r="I33" i="10"/>
  <c r="J32" i="10"/>
  <c r="I32" i="10"/>
  <c r="J31" i="10"/>
  <c r="I31" i="10"/>
  <c r="J30" i="10"/>
  <c r="I30" i="10"/>
  <c r="J29" i="10"/>
  <c r="I29" i="10"/>
  <c r="J28" i="10"/>
  <c r="I28" i="10"/>
  <c r="J27" i="10"/>
  <c r="I27" i="10"/>
  <c r="J26" i="10"/>
  <c r="I26" i="10"/>
  <c r="J25" i="10"/>
  <c r="I25" i="10"/>
  <c r="J24" i="10"/>
  <c r="I24" i="10"/>
  <c r="J23" i="10"/>
  <c r="I23" i="10"/>
  <c r="J22" i="10"/>
  <c r="J35" i="10" s="1"/>
  <c r="I22" i="10"/>
  <c r="J21" i="10"/>
  <c r="I21" i="10"/>
  <c r="J20" i="10"/>
  <c r="I20" i="10"/>
  <c r="J19" i="10"/>
  <c r="I19" i="10"/>
  <c r="J18" i="10"/>
  <c r="I18" i="10"/>
  <c r="J17" i="10"/>
  <c r="I17" i="10"/>
  <c r="J16" i="10"/>
  <c r="I16" i="10"/>
  <c r="J15" i="10"/>
  <c r="I15" i="10"/>
  <c r="J14" i="10"/>
  <c r="I14" i="10"/>
  <c r="J13" i="10"/>
  <c r="I13" i="10"/>
  <c r="J12" i="10"/>
  <c r="I12" i="10"/>
  <c r="J11" i="10"/>
  <c r="I11" i="10"/>
  <c r="J10" i="10"/>
  <c r="I10" i="10"/>
  <c r="J9" i="10"/>
  <c r="I9" i="10"/>
  <c r="J8" i="10"/>
  <c r="I8" i="10"/>
  <c r="J7" i="10"/>
  <c r="I7" i="10"/>
  <c r="D34" i="9"/>
  <c r="J34" i="9" s="1"/>
  <c r="D33" i="9"/>
  <c r="I33" i="9" s="1"/>
  <c r="I32" i="9"/>
  <c r="D32" i="9"/>
  <c r="J32" i="9" s="1"/>
  <c r="J31" i="9"/>
  <c r="D31" i="9"/>
  <c r="I31" i="9" s="1"/>
  <c r="I30" i="9"/>
  <c r="D30" i="9"/>
  <c r="J30" i="9" s="1"/>
  <c r="D29" i="9"/>
  <c r="I29" i="9" s="1"/>
  <c r="D28" i="9"/>
  <c r="J28" i="9" s="1"/>
  <c r="D27" i="9"/>
  <c r="I27" i="9" s="1"/>
  <c r="D26" i="9"/>
  <c r="J26" i="9" s="1"/>
  <c r="D25" i="9"/>
  <c r="I25" i="9" s="1"/>
  <c r="I24" i="9"/>
  <c r="D24" i="9"/>
  <c r="J24" i="9" s="1"/>
  <c r="J23" i="9"/>
  <c r="D23" i="9"/>
  <c r="I23" i="9" s="1"/>
  <c r="I22" i="9"/>
  <c r="D22" i="9"/>
  <c r="J22" i="9" s="1"/>
  <c r="D21" i="9"/>
  <c r="I21" i="9" s="1"/>
  <c r="D20" i="9"/>
  <c r="J20" i="9" s="1"/>
  <c r="J19" i="9"/>
  <c r="D19" i="9"/>
  <c r="I19" i="9" s="1"/>
  <c r="D18" i="9"/>
  <c r="J18" i="9" s="1"/>
  <c r="D17" i="9"/>
  <c r="I17" i="9" s="1"/>
  <c r="D16" i="9"/>
  <c r="J16" i="9" s="1"/>
  <c r="J15" i="9"/>
  <c r="D15" i="9"/>
  <c r="I15" i="9" s="1"/>
  <c r="D14" i="9"/>
  <c r="J14" i="9" s="1"/>
  <c r="D13" i="9"/>
  <c r="I13" i="9" s="1"/>
  <c r="D12" i="9"/>
  <c r="J12" i="9" s="1"/>
  <c r="J11" i="9"/>
  <c r="D11" i="9"/>
  <c r="I11" i="9" s="1"/>
  <c r="D10" i="9"/>
  <c r="J10" i="9" s="1"/>
  <c r="D9" i="9"/>
  <c r="I9" i="9" s="1"/>
  <c r="D8" i="9"/>
  <c r="J8" i="9" s="1"/>
  <c r="J7" i="9"/>
  <c r="D7" i="9"/>
  <c r="I7" i="9" s="1"/>
  <c r="D35" i="8"/>
  <c r="J35" i="8" s="1"/>
  <c r="D34" i="8"/>
  <c r="I34" i="8" s="1"/>
  <c r="I33" i="8"/>
  <c r="D33" i="8"/>
  <c r="J33" i="8" s="1"/>
  <c r="D32" i="8"/>
  <c r="I32" i="8" s="1"/>
  <c r="D31" i="8"/>
  <c r="J31" i="8" s="1"/>
  <c r="D30" i="8"/>
  <c r="I30" i="8" s="1"/>
  <c r="J29" i="8"/>
  <c r="D29" i="8"/>
  <c r="I29" i="8" s="1"/>
  <c r="D28" i="8"/>
  <c r="I28" i="8" s="1"/>
  <c r="D27" i="8"/>
  <c r="J27" i="8" s="1"/>
  <c r="D26" i="8"/>
  <c r="I26" i="8" s="1"/>
  <c r="J25" i="8"/>
  <c r="D25" i="8"/>
  <c r="I25" i="8" s="1"/>
  <c r="D24" i="8"/>
  <c r="I24" i="8" s="1"/>
  <c r="D23" i="8"/>
  <c r="J23" i="8" s="1"/>
  <c r="D22" i="8"/>
  <c r="I22" i="8" s="1"/>
  <c r="I21" i="8"/>
  <c r="D21" i="8"/>
  <c r="J21" i="8" s="1"/>
  <c r="J20" i="8"/>
  <c r="D20" i="8"/>
  <c r="I20" i="8" s="1"/>
  <c r="I19" i="8"/>
  <c r="D19" i="8"/>
  <c r="J19" i="8" s="1"/>
  <c r="D18" i="8"/>
  <c r="I18" i="8" s="1"/>
  <c r="D17" i="8"/>
  <c r="J17" i="8" s="1"/>
  <c r="D16" i="8"/>
  <c r="I16" i="8" s="1"/>
  <c r="D15" i="8"/>
  <c r="J15" i="8" s="1"/>
  <c r="D14" i="8"/>
  <c r="I14" i="8" s="1"/>
  <c r="D13" i="8"/>
  <c r="J13" i="8" s="1"/>
  <c r="D12" i="8"/>
  <c r="I12" i="8" s="1"/>
  <c r="D11" i="8"/>
  <c r="J11" i="8" s="1"/>
  <c r="D10" i="8"/>
  <c r="I10" i="8" s="1"/>
  <c r="D9" i="8"/>
  <c r="J9" i="8" s="1"/>
  <c r="D8" i="8"/>
  <c r="I8" i="8" s="1"/>
  <c r="E10" i="7"/>
  <c r="D10" i="7"/>
  <c r="C10" i="7"/>
  <c r="E9" i="7"/>
  <c r="D9" i="7"/>
  <c r="C9" i="7"/>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14" i="19"/>
  <c r="D14" i="19"/>
  <c r="E13" i="19"/>
  <c r="D13" i="19"/>
  <c r="E12" i="19"/>
  <c r="D12" i="19"/>
  <c r="F12" i="19" s="1"/>
  <c r="E11" i="19"/>
  <c r="D11" i="19"/>
  <c r="F11" i="19" s="1"/>
  <c r="F10" i="19"/>
  <c r="E10" i="19"/>
  <c r="D10" i="19"/>
  <c r="E9" i="19"/>
  <c r="D9" i="19"/>
  <c r="F9" i="19" s="1"/>
  <c r="E8" i="19"/>
  <c r="D8" i="19"/>
  <c r="F8" i="19" s="1"/>
  <c r="E7" i="19"/>
  <c r="D7" i="19"/>
  <c r="F7" i="19" s="1"/>
  <c r="E6" i="19"/>
  <c r="D6" i="19"/>
  <c r="F6" i="19" s="1"/>
  <c r="E14" i="18"/>
  <c r="D14" i="18"/>
  <c r="E13" i="18"/>
  <c r="D13" i="18"/>
  <c r="F13" i="18" s="1"/>
  <c r="E12" i="18"/>
  <c r="D12" i="18"/>
  <c r="F12" i="18" s="1"/>
  <c r="E11" i="18"/>
  <c r="D11" i="18"/>
  <c r="F11" i="18" s="1"/>
  <c r="E10" i="18"/>
  <c r="D10" i="18"/>
  <c r="F10" i="18" s="1"/>
  <c r="E9" i="18"/>
  <c r="D9" i="18"/>
  <c r="F9" i="18" s="1"/>
  <c r="E8" i="18"/>
  <c r="D8" i="18"/>
  <c r="F8" i="18" s="1"/>
  <c r="E7" i="18"/>
  <c r="D7" i="18"/>
  <c r="F7" i="18" s="1"/>
  <c r="F6" i="18"/>
  <c r="E6" i="18"/>
  <c r="D6" i="18"/>
  <c r="I9" i="8" l="1"/>
  <c r="I11" i="8"/>
  <c r="I13" i="8"/>
  <c r="I15" i="8"/>
  <c r="I17" i="8"/>
  <c r="J24" i="8"/>
  <c r="J28" i="8"/>
  <c r="J32" i="8"/>
  <c r="I26" i="9"/>
  <c r="I28" i="9"/>
  <c r="I35" i="8"/>
  <c r="I37" i="8" s="1"/>
  <c r="I8" i="9"/>
  <c r="I10" i="9"/>
  <c r="I12" i="9"/>
  <c r="I14" i="9"/>
  <c r="I16" i="9"/>
  <c r="I18" i="9"/>
  <c r="I20" i="9"/>
  <c r="I36" i="10"/>
  <c r="B11" i="29"/>
  <c r="F13" i="19"/>
  <c r="J8" i="8"/>
  <c r="J12" i="8"/>
  <c r="J16" i="8"/>
  <c r="I23" i="8"/>
  <c r="I27" i="8"/>
  <c r="I31" i="8"/>
  <c r="J27" i="9"/>
  <c r="I34" i="9"/>
  <c r="I36" i="9" s="1"/>
  <c r="J36" i="10"/>
  <c r="B14" i="37"/>
  <c r="B15" i="33"/>
  <c r="J37" i="8"/>
  <c r="J36" i="8"/>
  <c r="F14" i="19"/>
  <c r="J36" i="9"/>
  <c r="J35" i="9"/>
  <c r="F14" i="18"/>
  <c r="J10" i="8"/>
  <c r="J14" i="8"/>
  <c r="J18" i="8"/>
  <c r="J22" i="8"/>
  <c r="J26" i="8"/>
  <c r="J30" i="8"/>
  <c r="J34" i="8"/>
  <c r="I36" i="8"/>
  <c r="J9" i="9"/>
  <c r="J13" i="9"/>
  <c r="J17" i="9"/>
  <c r="J21" i="9"/>
  <c r="J25" i="9"/>
  <c r="J29" i="9"/>
  <c r="J33" i="9"/>
  <c r="I35" i="9"/>
  <c r="I35" i="10"/>
</calcChain>
</file>

<file path=xl/sharedStrings.xml><?xml version="1.0" encoding="utf-8"?>
<sst xmlns="http://schemas.openxmlformats.org/spreadsheetml/2006/main" count="9778" uniqueCount="1418">
  <si>
    <t>Fuente: IIEG, con información de INEGI, INPC.</t>
  </si>
  <si>
    <t>Fecha</t>
  </si>
  <si>
    <t>INPC Nacional</t>
  </si>
  <si>
    <t>INPC GDL</t>
  </si>
  <si>
    <t>INPC TEP</t>
  </si>
  <si>
    <t>Nacional</t>
  </si>
  <si>
    <t>Guadalajara</t>
  </si>
  <si>
    <t>Tepatitlán</t>
  </si>
  <si>
    <t>Inflación mes anterior Guadalajara</t>
  </si>
  <si>
    <t>Inflación promedio anual Guadalajara</t>
  </si>
  <si>
    <t>inf_acumulada_gdl</t>
  </si>
  <si>
    <t>Inflación mes anterior Tepatitlán</t>
  </si>
  <si>
    <t>Ene</t>
  </si>
  <si>
    <t>Feb</t>
  </si>
  <si>
    <t>Mar</t>
  </si>
  <si>
    <t>Abr</t>
  </si>
  <si>
    <t>May</t>
  </si>
  <si>
    <t>Jun</t>
  </si>
  <si>
    <t>Jul</t>
  </si>
  <si>
    <t>Ago</t>
  </si>
  <si>
    <t>Sep</t>
  </si>
  <si>
    <t>Oct</t>
  </si>
  <si>
    <t>Nov</t>
  </si>
  <si>
    <t>Dic</t>
  </si>
  <si>
    <t/>
  </si>
  <si>
    <t>abr 2019 - mar 2019</t>
  </si>
  <si>
    <t>dic 2019 - dic 2018</t>
  </si>
  <si>
    <t>abr 2019 - abr 2018</t>
  </si>
  <si>
    <t>Huatabampo, Son.</t>
  </si>
  <si>
    <t>Culiacán, Sin.</t>
  </si>
  <si>
    <t>Mexicali, B. C.</t>
  </si>
  <si>
    <t>Cd. Juárez, Chih</t>
  </si>
  <si>
    <t>Tampico, Tamps.</t>
  </si>
  <si>
    <t>Matamoros, Tamps.</t>
  </si>
  <si>
    <t>Morelia, Mich</t>
  </si>
  <si>
    <t>Veracruz, Ver.</t>
  </si>
  <si>
    <t>Villahermosa, Tab.</t>
  </si>
  <si>
    <t>Tapachula, Chis.</t>
  </si>
  <si>
    <t>Cd. Acuña, Coah.</t>
  </si>
  <si>
    <t>Monclova, Coah.</t>
  </si>
  <si>
    <t>Aguascalientes, Ags.</t>
  </si>
  <si>
    <t>Tlaxcala, Tlax.</t>
  </si>
  <si>
    <t>León, Gto.</t>
  </si>
  <si>
    <t>Toluca, Edo. de Méx.</t>
  </si>
  <si>
    <t>Monterrey, N. L.</t>
  </si>
  <si>
    <t>Chetumal, Q. R.</t>
  </si>
  <si>
    <t>Córdoba, Ver.</t>
  </si>
  <si>
    <t>Iguala, Gro.</t>
  </si>
  <si>
    <t>Tepatitlán, Jal.</t>
  </si>
  <si>
    <t>Tijuana, B. C.</t>
  </si>
  <si>
    <t>Oaxaca, Oax.</t>
  </si>
  <si>
    <t>San Luis Potosí, S. L. P.</t>
  </si>
  <si>
    <t>Colima, Col.</t>
  </si>
  <si>
    <t>Ciudad de México</t>
  </si>
  <si>
    <t>Hermosillo, Son.</t>
  </si>
  <si>
    <t>Cuernavaca, Mor.</t>
  </si>
  <si>
    <t>Torreón, Coah.</t>
  </si>
  <si>
    <t>Durango, Dgo.</t>
  </si>
  <si>
    <t>Tulancingo, Hgo.</t>
  </si>
  <si>
    <t>Guadalajara, Jal.</t>
  </si>
  <si>
    <t>Tepic, Nay.</t>
  </si>
  <si>
    <t>Campeche, Camp.</t>
  </si>
  <si>
    <t>Cortazar, Gto.</t>
  </si>
  <si>
    <t>Jacona, Mich.</t>
  </si>
  <si>
    <t>Fresnillo, Zac.</t>
  </si>
  <si>
    <t xml:space="preserve">	La Paz, B. C. S.</t>
  </si>
  <si>
    <t>Puebla, Pue.</t>
  </si>
  <si>
    <t>Cd. Jiménez, Chih.</t>
  </si>
  <si>
    <t>Chihuahua, Chih.</t>
  </si>
  <si>
    <t>San Andrés Tuxtla, Ver.</t>
  </si>
  <si>
    <t>Mérida, Yuc.</t>
  </si>
  <si>
    <t>Acapulco, Gro.</t>
  </si>
  <si>
    <t>Querétaro, Qro.</t>
  </si>
  <si>
    <t>Tehuantepec, Oax.</t>
  </si>
  <si>
    <t>Atlacomulco, Méx.</t>
  </si>
  <si>
    <t>Cancún, Q. Roo.</t>
  </si>
  <si>
    <t>Coatzacoalcos, Ver.</t>
  </si>
  <si>
    <t>Esperanza, Son.</t>
  </si>
  <si>
    <t>Izúcar de Matamoros, Pue.</t>
  </si>
  <si>
    <t>Pachuca, Hgo.</t>
  </si>
  <si>
    <t>Saltillo, Coah.</t>
  </si>
  <si>
    <t>Tuxtla Gutiérrez, Chis.</t>
  </si>
  <si>
    <t>Zacatecas, Zac.</t>
  </si>
  <si>
    <t>Fuente: IIEG, con información de la Comisión Reguladora de Energía (CRE).</t>
  </si>
  <si>
    <t>Regular</t>
  </si>
  <si>
    <t>Premium</t>
  </si>
  <si>
    <t>Diesel</t>
  </si>
  <si>
    <t>MAR</t>
  </si>
  <si>
    <t>ABR</t>
  </si>
  <si>
    <t>var</t>
  </si>
  <si>
    <t>abs</t>
  </si>
  <si>
    <t>Regular deflactado</t>
  </si>
  <si>
    <t>INPC, deflactor, julio 2008=100</t>
  </si>
  <si>
    <t>abr 2019=100</t>
  </si>
  <si>
    <t>Jalisco</t>
  </si>
  <si>
    <t>ENE</t>
  </si>
  <si>
    <t>FEB</t>
  </si>
  <si>
    <t>MAY</t>
  </si>
  <si>
    <t>JUN</t>
  </si>
  <si>
    <t>JUL</t>
  </si>
  <si>
    <t>AGO</t>
  </si>
  <si>
    <t>SEP</t>
  </si>
  <si>
    <t>OCT</t>
  </si>
  <si>
    <t>NOV</t>
  </si>
  <si>
    <t>DIC</t>
  </si>
  <si>
    <t>var anual %</t>
  </si>
  <si>
    <t>var abs anual</t>
  </si>
  <si>
    <t>Premium deflactado</t>
  </si>
  <si>
    <t>var anual</t>
  </si>
  <si>
    <t>Diesel deflactada</t>
  </si>
  <si>
    <t>COMISIÓN REGULADORA DE ENERGÍA</t>
  </si>
  <si>
    <r>
      <t xml:space="preserve">Precios promedio mensuales de gasolina premium, en estaciones de servicio de expendio al público </t>
    </r>
    <r>
      <rPr>
        <b/>
        <vertAlign val="superscript"/>
        <sz val="11"/>
        <color theme="1"/>
        <rFont val="Calibri"/>
        <family val="2"/>
        <scheme val="minor"/>
      </rPr>
      <t>1/ 2/ 3/</t>
    </r>
  </si>
  <si>
    <t>https://www.gob.mx/cre/articulos/precios-vigentes-de-gasolinas-y-diesel</t>
  </si>
  <si>
    <t>Pesos por litro</t>
  </si>
  <si>
    <t>Entidad</t>
  </si>
  <si>
    <t>Diésel</t>
  </si>
  <si>
    <t>Tamaulipas</t>
  </si>
  <si>
    <t>Chihuahua</t>
  </si>
  <si>
    <t>Baja California</t>
  </si>
  <si>
    <t>Tabasco</t>
  </si>
  <si>
    <t>Veracruz</t>
  </si>
  <si>
    <t>Sonora</t>
  </si>
  <si>
    <t>Yucatán</t>
  </si>
  <si>
    <t>Hidalgo</t>
  </si>
  <si>
    <t>Puebla</t>
  </si>
  <si>
    <t>Tlaxcala</t>
  </si>
  <si>
    <t>Coahuila</t>
  </si>
  <si>
    <t>Chiapas</t>
  </si>
  <si>
    <t>San Luis Potosí</t>
  </si>
  <si>
    <t>Quintana Roo</t>
  </si>
  <si>
    <t>Morelos</t>
  </si>
  <si>
    <t>Campeche</t>
  </si>
  <si>
    <t>Colima</t>
  </si>
  <si>
    <t>Nuevo León</t>
  </si>
  <si>
    <t>Aguascalientes</t>
  </si>
  <si>
    <t>Guerrero</t>
  </si>
  <si>
    <t>Durango</t>
  </si>
  <si>
    <t>Zacatecas</t>
  </si>
  <si>
    <t>Sinaloa</t>
  </si>
  <si>
    <t>Querétaro</t>
  </si>
  <si>
    <t>Oaxaca</t>
  </si>
  <si>
    <t>México</t>
  </si>
  <si>
    <t>Guanajuato</t>
  </si>
  <si>
    <t>Michoacán</t>
  </si>
  <si>
    <t>Baja California Sur</t>
  </si>
  <si>
    <t>Nayarit</t>
  </si>
  <si>
    <t>Estado</t>
  </si>
  <si>
    <t>Max</t>
  </si>
  <si>
    <t>Min</t>
  </si>
  <si>
    <t>Fuente: Sociedad Hipotecaria Federal (SHF)</t>
  </si>
  <si>
    <t>Fecha de publicación: 9 de mayo de 2019</t>
  </si>
  <si>
    <t>http://transparencia.shf.gob.mx/sitepages/IndicePV.aspx</t>
  </si>
  <si>
    <t>ZM Guadalajara</t>
  </si>
  <si>
    <t>ZM Monterrey</t>
  </si>
  <si>
    <t>ZM Puebla-Tlaxcala</t>
  </si>
  <si>
    <t>ZM Toluca</t>
  </si>
  <si>
    <t>ZM Valle de México</t>
  </si>
  <si>
    <t>Indice</t>
  </si>
  <si>
    <t>var_trim_anterior</t>
  </si>
  <si>
    <t>var_trimestral</t>
  </si>
  <si>
    <t>var_promedio_trim</t>
  </si>
  <si>
    <t>I</t>
  </si>
  <si>
    <t>II</t>
  </si>
  <si>
    <t>III</t>
  </si>
  <si>
    <t>IV</t>
  </si>
  <si>
    <t>Figura XX. Variación porcentual trimestral. 2013 a 2018, 2017=100</t>
  </si>
  <si>
    <t>Fuente: IIEG, con información de Sociedad Hipotecaria Federal (SHF).</t>
  </si>
  <si>
    <t>Índice SHF</t>
  </si>
  <si>
    <t>Var % trimestre anterior</t>
  </si>
  <si>
    <t>Var % trimestral anual</t>
  </si>
  <si>
    <t>Var % promedio trimestral</t>
  </si>
  <si>
    <t>Estado de México</t>
  </si>
  <si>
    <t>Promedio Estados</t>
  </si>
  <si>
    <t>Promedio Nacional</t>
  </si>
  <si>
    <t>Fecha de publicación: 7 de febrero de 2019</t>
  </si>
  <si>
    <t>https://www.gob.mx/shf/documentos/indice_shf_4to_trimestre_2018</t>
  </si>
  <si>
    <t>IDEDO</t>
  </si>
  <si>
    <t>EDOREnapo</t>
  </si>
  <si>
    <t>Municipio</t>
  </si>
  <si>
    <t>Ver</t>
  </si>
  <si>
    <t>Veracruz de Ignacio de la Llave</t>
  </si>
  <si>
    <t>VE</t>
  </si>
  <si>
    <t>Dur</t>
  </si>
  <si>
    <t>DG</t>
  </si>
  <si>
    <t>Gómez Palacio</t>
  </si>
  <si>
    <t>Son</t>
  </si>
  <si>
    <t>SO</t>
  </si>
  <si>
    <t>Cajeme</t>
  </si>
  <si>
    <t>Edomex</t>
  </si>
  <si>
    <t>MC</t>
  </si>
  <si>
    <t>Zumpango</t>
  </si>
  <si>
    <t>Coatzacoalcos</t>
  </si>
  <si>
    <t>Tlax</t>
  </si>
  <si>
    <t>TL</t>
  </si>
  <si>
    <t>Hdo</t>
  </si>
  <si>
    <t>HG</t>
  </si>
  <si>
    <t>Mineral de la Reforma</t>
  </si>
  <si>
    <t>Tamps</t>
  </si>
  <si>
    <t>TM</t>
  </si>
  <si>
    <t>Reynosa</t>
  </si>
  <si>
    <t>Apizaco</t>
  </si>
  <si>
    <t>Tecámac</t>
  </si>
  <si>
    <t>Tab</t>
  </si>
  <si>
    <t>TB</t>
  </si>
  <si>
    <t>Centro</t>
  </si>
  <si>
    <t>Gue</t>
  </si>
  <si>
    <t>GR</t>
  </si>
  <si>
    <t>Zihuatanejo de Azueta</t>
  </si>
  <si>
    <t>Pue</t>
  </si>
  <si>
    <t>PU</t>
  </si>
  <si>
    <t>Huejotzingo</t>
  </si>
  <si>
    <t>Toluca</t>
  </si>
  <si>
    <t>Hermosillo</t>
  </si>
  <si>
    <t>Matamoros</t>
  </si>
  <si>
    <t>Mor</t>
  </si>
  <si>
    <t>MO</t>
  </si>
  <si>
    <t>Emiliano Zapata</t>
  </si>
  <si>
    <t>Temixco</t>
  </si>
  <si>
    <t>Qro</t>
  </si>
  <si>
    <t>QT</t>
  </si>
  <si>
    <t>El Marqués</t>
  </si>
  <si>
    <t>Acapulco de Juárez</t>
  </si>
  <si>
    <t>Chih</t>
  </si>
  <si>
    <t>CH</t>
  </si>
  <si>
    <t>Juárez</t>
  </si>
  <si>
    <t>Nacajuca</t>
  </si>
  <si>
    <t>Chis</t>
  </si>
  <si>
    <t>Tapachula</t>
  </si>
  <si>
    <t>Oax</t>
  </si>
  <si>
    <t>OA</t>
  </si>
  <si>
    <t>San Juan Bautista Tuxtepec</t>
  </si>
  <si>
    <t>Ags</t>
  </si>
  <si>
    <t>AG</t>
  </si>
  <si>
    <t>Tizayuca</t>
  </si>
  <si>
    <t>Col</t>
  </si>
  <si>
    <t>CL</t>
  </si>
  <si>
    <t>Villa de Álvarez</t>
  </si>
  <si>
    <t>Yuc</t>
  </si>
  <si>
    <t>YU</t>
  </si>
  <si>
    <t>Kanasín</t>
  </si>
  <si>
    <t>NL</t>
  </si>
  <si>
    <t>Zac</t>
  </si>
  <si>
    <t>ZA</t>
  </si>
  <si>
    <t>Guadalupe</t>
  </si>
  <si>
    <t>BC</t>
  </si>
  <si>
    <t>Mexicali</t>
  </si>
  <si>
    <t>Tuxtla Gutiérrez</t>
  </si>
  <si>
    <t>SLP</t>
  </si>
  <si>
    <t>SL</t>
  </si>
  <si>
    <t>Soledad de Graciano Sánchez</t>
  </si>
  <si>
    <t>Mich</t>
  </si>
  <si>
    <t>Michoacán de Ocampo</t>
  </si>
  <si>
    <t>MI</t>
  </si>
  <si>
    <t>Uruapan</t>
  </si>
  <si>
    <t>Coah</t>
  </si>
  <si>
    <t>Coahuila de Zaragoza</t>
  </si>
  <si>
    <t>CO</t>
  </si>
  <si>
    <t>Torreón</t>
  </si>
  <si>
    <t>Manzanillo</t>
  </si>
  <si>
    <t>Camp</t>
  </si>
  <si>
    <t>CM</t>
  </si>
  <si>
    <t>Tlacolula de Matamoros</t>
  </si>
  <si>
    <t>Jesús María</t>
  </si>
  <si>
    <t>Saltillo</t>
  </si>
  <si>
    <t>García</t>
  </si>
  <si>
    <t>Morelia</t>
  </si>
  <si>
    <t>Apodaca</t>
  </si>
  <si>
    <t>Mérida</t>
  </si>
  <si>
    <t>Gto</t>
  </si>
  <si>
    <t>GT</t>
  </si>
  <si>
    <t>Celaya</t>
  </si>
  <si>
    <t>Tijuana</t>
  </si>
  <si>
    <t>BCS</t>
  </si>
  <si>
    <t>BS</t>
  </si>
  <si>
    <t>La Paz</t>
  </si>
  <si>
    <t>Los Cabos</t>
  </si>
  <si>
    <t>Sin</t>
  </si>
  <si>
    <t>SI</t>
  </si>
  <si>
    <t>Mazatlán</t>
  </si>
  <si>
    <t>Culiacán</t>
  </si>
  <si>
    <t>Carmen</t>
  </si>
  <si>
    <t>León</t>
  </si>
  <si>
    <t>Nay</t>
  </si>
  <si>
    <t>NA</t>
  </si>
  <si>
    <t>Tepic</t>
  </si>
  <si>
    <t>CDMX</t>
  </si>
  <si>
    <t>CX</t>
  </si>
  <si>
    <t>Iztapalapa</t>
  </si>
  <si>
    <t>Bahía de Banderas</t>
  </si>
  <si>
    <t>Gustavo A. Madero</t>
  </si>
  <si>
    <t>Qroo</t>
  </si>
  <si>
    <t>QR</t>
  </si>
  <si>
    <t>Benito Juárez</t>
  </si>
  <si>
    <t>Jal</t>
  </si>
  <si>
    <t>JC</t>
  </si>
  <si>
    <t>Tlajomulco de Zúñiga</t>
  </si>
  <si>
    <t>San Pedro Tlaquepaque</t>
  </si>
  <si>
    <t>Solidaridad</t>
  </si>
  <si>
    <t>Cuauhtémoc</t>
  </si>
  <si>
    <t>Zapopan</t>
  </si>
  <si>
    <t>Var % mun seleccionados</t>
  </si>
  <si>
    <t>Var % nacional</t>
  </si>
  <si>
    <t>Año</t>
  </si>
  <si>
    <t>Total de Airbnb</t>
  </si>
  <si>
    <t>Presencia de nuevos alojamientos Airbnb por municipo y año</t>
  </si>
  <si>
    <t>Guadalajara Zapopan</t>
  </si>
  <si>
    <t>Tlaquepaque Tonalá</t>
  </si>
  <si>
    <t>Total</t>
  </si>
  <si>
    <t>Oferta Total Airbnb</t>
  </si>
  <si>
    <t>Total de propriedades Airbnb</t>
  </si>
  <si>
    <t>Casas completas</t>
  </si>
  <si>
    <t>Habitaciones</t>
  </si>
  <si>
    <t>Precio promedio por noche</t>
  </si>
  <si>
    <t>Precio promedio por cama</t>
  </si>
  <si>
    <t>Oferta total de habitaciones</t>
  </si>
  <si>
    <t>Anfitriones con 1 propiedad Airbnb</t>
  </si>
  <si>
    <t>Anfitriones con 2 o más propiedades Airbnb</t>
  </si>
  <si>
    <t xml:space="preserve">Fuente: IIEG con información extraída de Airbnb Web </t>
  </si>
  <si>
    <t>Fuente: IIEG, con información del IMSS</t>
  </si>
  <si>
    <t>Sector de actividad económica</t>
  </si>
  <si>
    <t>Diciembre 2018</t>
  </si>
  <si>
    <t>Abril 
2019</t>
  </si>
  <si>
    <t>Empleos nuevos</t>
  </si>
  <si>
    <t>Variación 
% 
cuatrimestral</t>
  </si>
  <si>
    <t>Distribución % de los empleos nuevos</t>
  </si>
  <si>
    <t>Agricultura, Ganadería, Silvicultura y Pesca</t>
  </si>
  <si>
    <t>Comercio</t>
  </si>
  <si>
    <t>Construcción</t>
  </si>
  <si>
    <t>Ind. Elec. y Captación de Agua Potable</t>
  </si>
  <si>
    <t>Industria de Transformación</t>
  </si>
  <si>
    <t>Industrias Extractivas</t>
  </si>
  <si>
    <t>Servicios</t>
  </si>
  <si>
    <t>Transporte y Comunicaciones</t>
  </si>
  <si>
    <t>Marzo 2019</t>
  </si>
  <si>
    <t>Variación % mensual</t>
  </si>
  <si>
    <t>Fuente: IIEG, con información del IMSS.</t>
  </si>
  <si>
    <t>Trabajadores Asegurados</t>
  </si>
  <si>
    <t>JALISCO</t>
  </si>
  <si>
    <t>nuevos empleos</t>
  </si>
  <si>
    <t>1998/Enero</t>
  </si>
  <si>
    <t>1998/Febrero</t>
  </si>
  <si>
    <t>1998/Marzo</t>
  </si>
  <si>
    <t>1998/Abril</t>
  </si>
  <si>
    <t>1999/Enero</t>
  </si>
  <si>
    <t>1999/Febrero</t>
  </si>
  <si>
    <t>1999/Marzo</t>
  </si>
  <si>
    <t>1999/Abril</t>
  </si>
  <si>
    <t>2000/Enero</t>
  </si>
  <si>
    <t>2000/Febrero</t>
  </si>
  <si>
    <t>2000/Marzo</t>
  </si>
  <si>
    <t>2000/Abril</t>
  </si>
  <si>
    <t>2001/Enero</t>
  </si>
  <si>
    <t>2001/Febrero</t>
  </si>
  <si>
    <t>2001/Marzo</t>
  </si>
  <si>
    <t>2001/Abril</t>
  </si>
  <si>
    <t>2002/Enero</t>
  </si>
  <si>
    <t>2002/Febrero</t>
  </si>
  <si>
    <t>2002/Marzo</t>
  </si>
  <si>
    <t>2002/Abril</t>
  </si>
  <si>
    <t>2003/Enero</t>
  </si>
  <si>
    <t>2003/Febrero</t>
  </si>
  <si>
    <t>2003/Marzo</t>
  </si>
  <si>
    <t>2003/Abril</t>
  </si>
  <si>
    <t>2004/Enero</t>
  </si>
  <si>
    <t>2004/Febrero</t>
  </si>
  <si>
    <t>2004/Marzo</t>
  </si>
  <si>
    <t>2004/Abril</t>
  </si>
  <si>
    <t>2005/Enero</t>
  </si>
  <si>
    <t>2005/Febrero</t>
  </si>
  <si>
    <t>2005/Marzo</t>
  </si>
  <si>
    <t>2005/Abril</t>
  </si>
  <si>
    <t>2006/Enero</t>
  </si>
  <si>
    <t>2006/Febrero</t>
  </si>
  <si>
    <t>2006/Marzo</t>
  </si>
  <si>
    <t>2006/Abril</t>
  </si>
  <si>
    <t>2007/Enero</t>
  </si>
  <si>
    <t>2007/Febrero</t>
  </si>
  <si>
    <t>2007/Marzo</t>
  </si>
  <si>
    <t>2007/Abril</t>
  </si>
  <si>
    <t>2008/Enero</t>
  </si>
  <si>
    <t>2008/Febrero</t>
  </si>
  <si>
    <t>2008/Marzo</t>
  </si>
  <si>
    <t>2008/Abril</t>
  </si>
  <si>
    <t>2009/Enero</t>
  </si>
  <si>
    <t>2009/Febrero</t>
  </si>
  <si>
    <t>2009/Marzo</t>
  </si>
  <si>
    <t>2009/Abril</t>
  </si>
  <si>
    <t>2010/Enero</t>
  </si>
  <si>
    <t>2010/Febrero</t>
  </si>
  <si>
    <t>2010/Marzo</t>
  </si>
  <si>
    <t>2010/Abril</t>
  </si>
  <si>
    <t>2011/Enero</t>
  </si>
  <si>
    <t>2011/Febrero</t>
  </si>
  <si>
    <t>2011/Marzo</t>
  </si>
  <si>
    <t>2011/Abril</t>
  </si>
  <si>
    <t>2012/Enero</t>
  </si>
  <si>
    <t>2012/Febrero</t>
  </si>
  <si>
    <t>2012/Marzo</t>
  </si>
  <si>
    <t>2012/Abril</t>
  </si>
  <si>
    <t>2013/Enero</t>
  </si>
  <si>
    <t>2013/Febrero</t>
  </si>
  <si>
    <t>2013/Marzo</t>
  </si>
  <si>
    <t>2013/Abril</t>
  </si>
  <si>
    <t>2014/Enero</t>
  </si>
  <si>
    <t>2014/Febrero</t>
  </si>
  <si>
    <t>2014/Marzo</t>
  </si>
  <si>
    <t>2014/Abril</t>
  </si>
  <si>
    <t>2015/Enero</t>
  </si>
  <si>
    <t>2015/Febrero</t>
  </si>
  <si>
    <t>2015/Marzo</t>
  </si>
  <si>
    <t>2015/Abril</t>
  </si>
  <si>
    <t>2016/Enero</t>
  </si>
  <si>
    <t>2016/Febrero</t>
  </si>
  <si>
    <t>2016/Marzo</t>
  </si>
  <si>
    <t>2016/Abril</t>
  </si>
  <si>
    <t>2017/Enero</t>
  </si>
  <si>
    <t>2017/Febrero</t>
  </si>
  <si>
    <t>2017/Marzo</t>
  </si>
  <si>
    <t>2017/Abril</t>
  </si>
  <si>
    <t>2018/Enero</t>
  </si>
  <si>
    <t>2018/Febrero</t>
  </si>
  <si>
    <t>2018/Marzo</t>
  </si>
  <si>
    <t>2018/Abril</t>
  </si>
  <si>
    <t>2019/Enero</t>
  </si>
  <si>
    <t>2019/Febrero</t>
  </si>
  <si>
    <t>2019/Marzo</t>
  </si>
  <si>
    <t>2019/Abril</t>
  </si>
  <si>
    <t>Marzo</t>
  </si>
  <si>
    <t>Diciembre</t>
  </si>
  <si>
    <t>Nuevos empleos trimestre</t>
  </si>
  <si>
    <t>Total de trabajadores</t>
  </si>
  <si>
    <t>Nuevos empleos</t>
  </si>
  <si>
    <t>tasa de varia</t>
  </si>
  <si>
    <t>2018/Diciembre</t>
  </si>
  <si>
    <t>empleo abril</t>
  </si>
  <si>
    <t>Entidad Federativa</t>
  </si>
  <si>
    <t>Total nacional</t>
  </si>
  <si>
    <t>Varación Absoluta</t>
  </si>
  <si>
    <t>Agricultura, ganadería, silvicultura, pesca y caza</t>
  </si>
  <si>
    <t>Industria de la construcción</t>
  </si>
  <si>
    <t>Industria eléctrica, captación y suministro de agua potable</t>
  </si>
  <si>
    <t>Industrias de transformación</t>
  </si>
  <si>
    <t>Industrias extractivas</t>
  </si>
  <si>
    <t>Transportes y comunicaciones</t>
  </si>
  <si>
    <t>var mensual</t>
  </si>
  <si>
    <t>División Económica</t>
  </si>
  <si>
    <t>División económica</t>
  </si>
  <si>
    <t>%</t>
  </si>
  <si>
    <t>Empleos</t>
  </si>
  <si>
    <t>var-marabr</t>
  </si>
  <si>
    <t>abs-marabr</t>
  </si>
  <si>
    <t>var-dicabr</t>
  </si>
  <si>
    <t>abs-dicabr</t>
  </si>
  <si>
    <t>Agricultura.</t>
  </si>
  <si>
    <t>Caza.</t>
  </si>
  <si>
    <t>Agricultura</t>
  </si>
  <si>
    <t>Ganadería.</t>
  </si>
  <si>
    <t>Caza</t>
  </si>
  <si>
    <t>Pesca.</t>
  </si>
  <si>
    <t>Ganadería</t>
  </si>
  <si>
    <t>Silvicultura.</t>
  </si>
  <si>
    <t>Pesca</t>
  </si>
  <si>
    <t>Silvicultura</t>
  </si>
  <si>
    <t>Figura 19. Distribución porcentual del sector industria de transformación de Jalisco por subsector, abril 2019</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</si>
  <si>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</si>
  <si>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</si>
  <si>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</si>
  <si>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</si>
  <si>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</si>
  <si>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</si>
  <si>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</si>
  <si>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Fabricación y/o reparación de muebles de madera y sus partes; excepto de metal y de plástico moldeado.</t>
  </si>
  <si>
    <t>Elaboración de bebidas.</t>
  </si>
  <si>
    <t>Otras</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</si>
  <si>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</si>
  <si>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</si>
  <si>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</si>
  <si>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</si>
  <si>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</si>
  <si>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</si>
  <si>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</si>
  <si>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</si>
  <si>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</si>
  <si>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Figura 23. Porcentaje de participación del sector servicios, abril 2019</t>
  </si>
  <si>
    <t>Servicios de administración pública y seguridad social.</t>
  </si>
  <si>
    <t>Servicios profesionales y técnicos.</t>
  </si>
  <si>
    <t>Preparación y servicio de alimentos y bebidas.</t>
  </si>
  <si>
    <t>Servicios de enseñanza, investigación científica y difusión cultural.</t>
  </si>
  <si>
    <t>Servicios personales para el hogar y diversos.</t>
  </si>
  <si>
    <t>Servicios de alojamiento temporal.</t>
  </si>
  <si>
    <t>Servicios médicos, asistencia social y veterinarios.</t>
  </si>
  <si>
    <t>Servicios recreativos y de esparcimiento.</t>
  </si>
  <si>
    <t>Servicios financieros y de seguros (bancos, financieras).</t>
  </si>
  <si>
    <t>Agrupaciones mercantiles, profesionales, cívicas, políticas, laborales y religiosas.</t>
  </si>
  <si>
    <t>Otros</t>
  </si>
  <si>
    <t>Patrones</t>
  </si>
  <si>
    <t>var-abr18abr18</t>
  </si>
  <si>
    <t>abs-abr18abr18</t>
  </si>
  <si>
    <t>Industria de la transformación</t>
  </si>
  <si>
    <t>Salario</t>
  </si>
  <si>
    <t>deflactor</t>
  </si>
  <si>
    <t>Salario deflactado</t>
  </si>
  <si>
    <t>var dic-abr</t>
  </si>
  <si>
    <t>Periodo</t>
  </si>
  <si>
    <t>2013</t>
  </si>
  <si>
    <t>2014</t>
  </si>
  <si>
    <t>2015</t>
  </si>
  <si>
    <t>2016</t>
  </si>
  <si>
    <t>2017</t>
  </si>
  <si>
    <t>Enero</t>
  </si>
  <si>
    <t>Febrero</t>
  </si>
  <si>
    <t>Abril</t>
  </si>
  <si>
    <t>Fuente: IIEG con información de la ENOE, primer trimestre 2019 de INEGI.</t>
  </si>
  <si>
    <t>Nota: Cifras desestacionalizadas..</t>
  </si>
  <si>
    <t>I Trimestre 2018</t>
  </si>
  <si>
    <t>I Trimestre 2019</t>
  </si>
  <si>
    <t xml:space="preserve">Coahuila </t>
  </si>
  <si>
    <t xml:space="preserve">Nayarit </t>
  </si>
  <si>
    <t xml:space="preserve">Veracruz </t>
  </si>
  <si>
    <t xml:space="preserve">Michoacán </t>
  </si>
  <si>
    <t>Nota: Cifras desestacionalizadas</t>
  </si>
  <si>
    <t>2018/01</t>
  </si>
  <si>
    <t>2018/02</t>
  </si>
  <si>
    <t>2018/03</t>
  </si>
  <si>
    <t>2018/04</t>
  </si>
  <si>
    <t>2019/01</t>
  </si>
  <si>
    <t>Variación</t>
  </si>
  <si>
    <t xml:space="preserve"> Querétaro </t>
  </si>
  <si>
    <t xml:space="preserve"> Tamaulipas </t>
  </si>
  <si>
    <t xml:space="preserve"> Nuevo León </t>
  </si>
  <si>
    <t xml:space="preserve"> Tlaxcala </t>
  </si>
  <si>
    <t xml:space="preserve"> Oaxaca </t>
  </si>
  <si>
    <t xml:space="preserve"> San Luis Potosí </t>
  </si>
  <si>
    <t xml:space="preserve"> Yucatán </t>
  </si>
  <si>
    <t xml:space="preserve"> Durango</t>
  </si>
  <si>
    <t xml:space="preserve"> Baja California</t>
  </si>
  <si>
    <t xml:space="preserve">Hidalgo </t>
  </si>
  <si>
    <t xml:space="preserve"> Chiapas</t>
  </si>
  <si>
    <t xml:space="preserve"> Michoacán </t>
  </si>
  <si>
    <t xml:space="preserve">Ciudad de México </t>
  </si>
  <si>
    <t xml:space="preserve">Campeche </t>
  </si>
  <si>
    <t xml:space="preserve">Morelos </t>
  </si>
  <si>
    <t xml:space="preserve"> Chihuahua </t>
  </si>
  <si>
    <t xml:space="preserve"> Zacatecas </t>
  </si>
  <si>
    <t xml:space="preserve">Aguascalientes </t>
  </si>
  <si>
    <t xml:space="preserve">Nacional </t>
  </si>
  <si>
    <t xml:space="preserve"> Sinaloa</t>
  </si>
  <si>
    <t xml:space="preserve"> Quintana Roo </t>
  </si>
  <si>
    <t xml:space="preserve"> Veracruz </t>
  </si>
  <si>
    <t xml:space="preserve"> Puebla </t>
  </si>
  <si>
    <t xml:space="preserve"> Guanajuato </t>
  </si>
  <si>
    <t xml:space="preserve"> Jalisco </t>
  </si>
  <si>
    <t xml:space="preserve"> Nayarit </t>
  </si>
  <si>
    <t xml:space="preserve"> Baja California </t>
  </si>
  <si>
    <t xml:space="preserve"> Sonora </t>
  </si>
  <si>
    <t>CLASE2</t>
  </si>
  <si>
    <t>trabajadores</t>
  </si>
  <si>
    <t>PEA ocupada</t>
  </si>
  <si>
    <t>PEA desocupada</t>
  </si>
  <si>
    <t>PNEA Disponibles</t>
  </si>
  <si>
    <t>PNEA No disponibles</t>
  </si>
  <si>
    <t>PO</t>
  </si>
  <si>
    <t>Rango de Salario Jalisco</t>
  </si>
  <si>
    <t>Ninguno</t>
  </si>
  <si>
    <t>Primaria</t>
  </si>
  <si>
    <t>Secundaria</t>
  </si>
  <si>
    <t>Medio Superior</t>
  </si>
  <si>
    <t>Superior</t>
  </si>
  <si>
    <t>No especificado</t>
  </si>
  <si>
    <t>Hasta un Salario mínimo</t>
  </si>
  <si>
    <t>Mas de 1 hasta 2 Salarios mínimos</t>
  </si>
  <si>
    <t>Mas de 2 hasta 3 Salarios mínimos</t>
  </si>
  <si>
    <t>Mas de 3 hasta 4 Salarios mínimos</t>
  </si>
  <si>
    <t>Mas de 5 Salarios mínimos</t>
  </si>
  <si>
    <t>No recibe ingresos</t>
  </si>
  <si>
    <t>Rango de Salario Nacional</t>
  </si>
  <si>
    <t>Perido</t>
  </si>
  <si>
    <t>Tasa de desocupacion Jalisco</t>
  </si>
  <si>
    <t>2005/04</t>
  </si>
  <si>
    <t>2006/04</t>
  </si>
  <si>
    <t>2007/04</t>
  </si>
  <si>
    <t>2008/04</t>
  </si>
  <si>
    <t>2009/04</t>
  </si>
  <si>
    <t>2010/04</t>
  </si>
  <si>
    <t>2011/04</t>
  </si>
  <si>
    <t>2012/04</t>
  </si>
  <si>
    <t>2013/04</t>
  </si>
  <si>
    <t>2014/04</t>
  </si>
  <si>
    <t>2015/04</t>
  </si>
  <si>
    <t>2016/04</t>
  </si>
  <si>
    <t>2017/04</t>
  </si>
  <si>
    <t>2019/04</t>
  </si>
  <si>
    <t xml:space="preserve">Guerrero </t>
  </si>
  <si>
    <t xml:space="preserve">Yucatán </t>
  </si>
  <si>
    <t xml:space="preserve">San Luis Potosí </t>
  </si>
  <si>
    <t xml:space="preserve">Baja California </t>
  </si>
  <si>
    <t xml:space="preserve">Sinaloa </t>
  </si>
  <si>
    <t xml:space="preserve">Jalisco </t>
  </si>
  <si>
    <t xml:space="preserve">Zacatecas </t>
  </si>
  <si>
    <t xml:space="preserve">Querétaro </t>
  </si>
  <si>
    <t xml:space="preserve">Nuevo León </t>
  </si>
  <si>
    <t xml:space="preserve">Tamaulipas </t>
  </si>
  <si>
    <t xml:space="preserve">Chiapas </t>
  </si>
  <si>
    <t>Nacional*</t>
  </si>
  <si>
    <t xml:space="preserve">Guanajuato </t>
  </si>
  <si>
    <t xml:space="preserve">Sonora </t>
  </si>
  <si>
    <t xml:space="preserve">Baja California Sur </t>
  </si>
  <si>
    <t xml:space="preserve">Estado de México </t>
  </si>
  <si>
    <t xml:space="preserve">Durango </t>
  </si>
  <si>
    <t xml:space="preserve">Tabasco </t>
  </si>
  <si>
    <t>2019/03</t>
  </si>
  <si>
    <t xml:space="preserve">Colima </t>
  </si>
  <si>
    <t xml:space="preserve">México </t>
  </si>
  <si>
    <t xml:space="preserve">Puebla </t>
  </si>
  <si>
    <t xml:space="preserve">Tlaxcala </t>
  </si>
  <si>
    <t>Fuente: IIEG con información de la Secretaría de Economía.</t>
  </si>
  <si>
    <t>Sector SCIAN</t>
  </si>
  <si>
    <t>I trim 2018</t>
  </si>
  <si>
    <t>I trim 2019</t>
  </si>
  <si>
    <t>Var abs</t>
  </si>
  <si>
    <t>% var
I trim 2019 / 2018</t>
  </si>
  <si>
    <t>11 Agricultura, cría y explotación de animales, aprovechamiento forestal, pesca y caza</t>
  </si>
  <si>
    <t>c</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</si>
  <si>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</si>
  <si>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</si>
  <si>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</si>
  <si>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</si>
  <si>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</si>
  <si>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</si>
  <si>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</si>
  <si>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</si>
  <si>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</si>
  <si>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</si>
  <si>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</si>
  <si>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</si>
  <si>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</si>
  <si>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</si>
  <si>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</si>
  <si>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</si>
  <si>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IED  I trimestre 2012-2019</t>
  </si>
  <si>
    <t>Preliminares</t>
  </si>
  <si>
    <t>Revisadas</t>
  </si>
  <si>
    <t>Comparación Preliminar vs Revisadas</t>
  </si>
  <si>
    <t>Var % anual cifras preliminares</t>
  </si>
  <si>
    <t>Var % anual cifras revisadas</t>
  </si>
  <si>
    <t>I trimestre 2012</t>
  </si>
  <si>
    <t>I trimestre 2013</t>
  </si>
  <si>
    <t>I trimestre 2014</t>
  </si>
  <si>
    <t>I trimestre 2015</t>
  </si>
  <si>
    <t>I trimestre 2016</t>
  </si>
  <si>
    <t>I trimestre 2017</t>
  </si>
  <si>
    <t>I trimestre 2018</t>
  </si>
  <si>
    <t>I trimestre 2019</t>
  </si>
  <si>
    <t>ND</t>
  </si>
  <si>
    <t>Var % Jalisco</t>
  </si>
  <si>
    <t>Var % Nacional</t>
  </si>
  <si>
    <t>2017 I trim</t>
  </si>
  <si>
    <t>2018 I trim</t>
  </si>
  <si>
    <t>2019 I trim</t>
  </si>
  <si>
    <t>Nuevas inversiones</t>
  </si>
  <si>
    <t>Reinversión de utilidades</t>
  </si>
  <si>
    <t>Cuentas entre compañías</t>
  </si>
  <si>
    <t>IED I trimestre 2012-2019</t>
  </si>
  <si>
    <t>Var% anual cifras revisadas</t>
  </si>
  <si>
    <t>IED trimestral por entidad federativa</t>
  </si>
  <si>
    <t>(millones de dólares)</t>
  </si>
  <si>
    <t>Total 1999</t>
  </si>
  <si>
    <t>Total 2000</t>
  </si>
  <si>
    <t>Total 2001</t>
  </si>
  <si>
    <t>Total 2002</t>
  </si>
  <si>
    <t>Total 2003</t>
  </si>
  <si>
    <t>Total 2004</t>
  </si>
  <si>
    <t>Total 2005</t>
  </si>
  <si>
    <t>Total 2006</t>
  </si>
  <si>
    <t>Total 2007</t>
  </si>
  <si>
    <t>Total 2008</t>
  </si>
  <si>
    <t>Total 2009</t>
  </si>
  <si>
    <t>Total 2010</t>
  </si>
  <si>
    <t>Total 2011</t>
  </si>
  <si>
    <t>Total 2012</t>
  </si>
  <si>
    <t>Total 2013</t>
  </si>
  <si>
    <t>Total 2014</t>
  </si>
  <si>
    <t>Total 2015</t>
  </si>
  <si>
    <t>Total 2016</t>
  </si>
  <si>
    <t>Total 2017</t>
  </si>
  <si>
    <t>Total 2018</t>
  </si>
  <si>
    <t>Total 2019</t>
  </si>
  <si>
    <t>1999-2019*/</t>
  </si>
  <si>
    <t>Total general</t>
  </si>
  <si>
    <t>*/ Con información reportada al 31 de marzo de 2019.</t>
  </si>
  <si>
    <t>Fuente: Secretaría de Economía.</t>
  </si>
  <si>
    <t>Fuente: IIEG, con información de INEGI, Cuentas Nacionales.</t>
  </si>
  <si>
    <t>Mes</t>
  </si>
  <si>
    <t>Variación promedio</t>
  </si>
  <si>
    <t>2018</t>
  </si>
  <si>
    <t>2019</t>
  </si>
  <si>
    <t>Industria</t>
  </si>
  <si>
    <t>Actividades secundarias</t>
  </si>
  <si>
    <t xml:space="preserve">Industrias manufactureras </t>
  </si>
  <si>
    <t>Fuente: IIEG, con información de INEGI, ENEC.</t>
  </si>
  <si>
    <t>Valor de la producción</t>
  </si>
  <si>
    <t>2006/03</t>
  </si>
  <si>
    <t>2007/03</t>
  </si>
  <si>
    <t>2008/03</t>
  </si>
  <si>
    <t>2009/03</t>
  </si>
  <si>
    <t>2010/03</t>
  </si>
  <si>
    <t>2011/03</t>
  </si>
  <si>
    <t>2012/03</t>
  </si>
  <si>
    <t>2013/03</t>
  </si>
  <si>
    <t>2014/03</t>
  </si>
  <si>
    <t>2015/03</t>
  </si>
  <si>
    <t>2016/03</t>
  </si>
  <si>
    <t>2017/03</t>
  </si>
  <si>
    <t>Promedio</t>
  </si>
  <si>
    <t>Variación Promedio</t>
  </si>
  <si>
    <t>Distribución porcentual</t>
  </si>
  <si>
    <t>Fuente: IIEG, con información de INEGI, EMIM.</t>
  </si>
  <si>
    <t>Nota: La variación anual es la variación con respecto al mismo mes del año anterior. El personal ocupado total corresponde a la suma del personal dependiente de la razón social, del personal suministrado por otra razón social y del personal no remunerado.</t>
  </si>
  <si>
    <t>Nota: La variación anual es la variación con respecto al mismo mes del año anterior.</t>
  </si>
  <si>
    <t>Nota: Las cifras de partición se refieren al porcentaje correspondiente a la suma de los montos de los últimos 12 meses al mes de referencia del valor de producción de los productos elaborados por los establecimientos considerados en la EMIM en Jalisco a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</si>
  <si>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</si>
  <si>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Participación</t>
  </si>
  <si>
    <t>Variación absoluta</t>
  </si>
  <si>
    <t>Variación porcentual</t>
  </si>
  <si>
    <t>311 Industria alimentaria</t>
  </si>
  <si>
    <t>29.8%</t>
  </si>
  <si>
    <t>-0.2%</t>
  </si>
  <si>
    <t>336 Fabricación de equipo de transporte</t>
  </si>
  <si>
    <t>14.5%</t>
  </si>
  <si>
    <t>1.7%</t>
  </si>
  <si>
    <t>312 Industria de las bebidas y del tabaco</t>
  </si>
  <si>
    <t>14.4%</t>
  </si>
  <si>
    <t>5.1%</t>
  </si>
  <si>
    <t>325 Industria química</t>
  </si>
  <si>
    <t>11.3%</t>
  </si>
  <si>
    <t>3%</t>
  </si>
  <si>
    <t>334 Fabricación de equipo de computación, comunicación, medición y de otros equipos, componentes y accesorios electrónicos</t>
  </si>
  <si>
    <t>6.2%</t>
  </si>
  <si>
    <t>-6%</t>
  </si>
  <si>
    <t>326 Industria del plástico y del hule</t>
  </si>
  <si>
    <t>5%</t>
  </si>
  <si>
    <t>-4.8%</t>
  </si>
  <si>
    <t>332 Fabricación de productos metálicos</t>
  </si>
  <si>
    <t>4.1%</t>
  </si>
  <si>
    <t>4.5%</t>
  </si>
  <si>
    <t>327 Fabricación de productos a base de minerales no metálicos</t>
  </si>
  <si>
    <t>2.7%</t>
  </si>
  <si>
    <t>-2.1%</t>
  </si>
  <si>
    <t>331 Industrias metálicas básicas</t>
  </si>
  <si>
    <t>2.3%</t>
  </si>
  <si>
    <t>-1.7%</t>
  </si>
  <si>
    <t>322 Industria del papel</t>
  </si>
  <si>
    <t>2.1%</t>
  </si>
  <si>
    <t>0.7%</t>
  </si>
  <si>
    <t>Subsectores restantes</t>
  </si>
  <si>
    <t>7.7%</t>
  </si>
  <si>
    <t>4.3%</t>
  </si>
  <si>
    <t>100.0%</t>
  </si>
  <si>
    <t>1%</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</si>
  <si>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</si>
  <si>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23.7%</t>
  </si>
  <si>
    <t>17.5%</t>
  </si>
  <si>
    <t>19.9%</t>
  </si>
  <si>
    <t>1.8%</t>
  </si>
  <si>
    <t>9.7%</t>
  </si>
  <si>
    <t>2.5%</t>
  </si>
  <si>
    <t>9.5%</t>
  </si>
  <si>
    <t>18.8%</t>
  </si>
  <si>
    <t>8.8%</t>
  </si>
  <si>
    <t>5.5%</t>
  </si>
  <si>
    <t>1.5%</t>
  </si>
  <si>
    <t>-0.5%</t>
  </si>
  <si>
    <t>339 Otras industrias manufactureras</t>
  </si>
  <si>
    <t>2.8%</t>
  </si>
  <si>
    <t>5.7%</t>
  </si>
  <si>
    <t>316 Curtido y acabado de cuero y piel, y fabricación de productos de cuero, piel y materiales sucedáneos</t>
  </si>
  <si>
    <t>337 Fabricación de muebles, colchones y persianas</t>
  </si>
  <si>
    <t>2%</t>
  </si>
  <si>
    <t>3.2%</t>
  </si>
  <si>
    <t>10.4%</t>
  </si>
  <si>
    <t>6.4%</t>
  </si>
  <si>
    <t xml:space="preserve"> Unidades Vehiculares Eléctricas</t>
  </si>
  <si>
    <t xml:space="preserve"> Unidades Vehiculares Hibridas Plugin1/</t>
  </si>
  <si>
    <t xml:space="preserve"> Vehiculares Hibridas 2/</t>
  </si>
  <si>
    <t>Total Jalisco</t>
  </si>
  <si>
    <t>Mayo</t>
  </si>
  <si>
    <t>Junio</t>
  </si>
  <si>
    <t>Julio</t>
  </si>
  <si>
    <t>Agosto</t>
  </si>
  <si>
    <t>Septiembre</t>
  </si>
  <si>
    <t>Octubre</t>
  </si>
  <si>
    <t>Noviembre</t>
  </si>
  <si>
    <t>Total de unidades</t>
  </si>
  <si>
    <t>Vehículos eléctricos</t>
  </si>
  <si>
    <t>Vehículos hibridos conectables</t>
  </si>
  <si>
    <t xml:space="preserve"> Vehículos Hibridos</t>
  </si>
  <si>
    <t>Fuente: IIEG con información de INEGI a partir de la Asociación Mexicana de la Industria Automotriz.</t>
  </si>
  <si>
    <t>Posición</t>
  </si>
  <si>
    <t>Fuente: IIEG, con información de INEGI, IMMEX.</t>
  </si>
  <si>
    <t>Exportaciones</t>
  </si>
  <si>
    <t>2019-03-01</t>
  </si>
  <si>
    <t>2018-03-01</t>
  </si>
  <si>
    <t>MAR %</t>
  </si>
  <si>
    <t>FEB %</t>
  </si>
  <si>
    <t>MAR PROM</t>
  </si>
  <si>
    <t>FEB PROM</t>
  </si>
  <si>
    <t>Nota: Las cifras se refieren a la suma de los montos de los últimos 12 meses al mes de referencia.</t>
  </si>
  <si>
    <t>MAR $</t>
  </si>
  <si>
    <t>FEB $</t>
  </si>
  <si>
    <t>PROM %</t>
  </si>
  <si>
    <t>Establecimientos</t>
  </si>
  <si>
    <t>MAR EST</t>
  </si>
  <si>
    <t>FEB EST</t>
  </si>
  <si>
    <t>2018-03-01 EST</t>
  </si>
  <si>
    <t>% 12M</t>
  </si>
  <si>
    <t>Personal ocupado</t>
  </si>
  <si>
    <t>Nota: Cifras preliminares para marzo 2019.</t>
  </si>
  <si>
    <t>Fuente: IIEG, con información de INEGI, Sacrificio de Ganado en Rastros Municipales.</t>
  </si>
  <si>
    <t>Cabezas Sacrificadas Total</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</si>
  <si>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marzo 2019.</t>
    </r>
  </si>
  <si>
    <t>Producción de carne en canal</t>
  </si>
  <si>
    <t>Figura 56. Producción de carne en canal en Jalisco en marzo 2008 – 2019, Toneladas</t>
  </si>
  <si>
    <t>Nota: Cifras preliminares para enero-marzo 2019.</t>
  </si>
  <si>
    <t>I Trim 2019</t>
  </si>
  <si>
    <t>I Trim 2018</t>
  </si>
  <si>
    <t>I Trim 2017</t>
  </si>
  <si>
    <t>I Trim 2016</t>
  </si>
  <si>
    <t>I Trim 2015</t>
  </si>
  <si>
    <t>I Trim 2014</t>
  </si>
  <si>
    <t>I Trim 2013</t>
  </si>
  <si>
    <t>I Trim 2012</t>
  </si>
  <si>
    <t>I Trim 2011</t>
  </si>
  <si>
    <t>I Trim 2010</t>
  </si>
  <si>
    <t>I Trim 2009</t>
  </si>
  <si>
    <t>I Trim 2008</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</si>
  <si>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enero-marzo 2019.</t>
    </r>
  </si>
  <si>
    <t>Figura 58. Producción de carne en canal en Jalisco en el primer trimestre 2008 – 2019, Toneladas</t>
  </si>
  <si>
    <t>Nota 2: Cifras preliminares para marzo de 2019.</t>
  </si>
  <si>
    <t>Nota 1: Carne en canal se refiere al cuerpo del animal sacrificado, sangrado, desollado, eviscerado, sin cabeza ni extremidades. La canal es el producto primario; es un paso intermedio en la producción de carne, que es el producto terminado.</t>
  </si>
  <si>
    <t>TOTAL:</t>
  </si>
  <si>
    <t>Rank Mar 2019</t>
  </si>
  <si>
    <t>% Partic. Nacional</t>
  </si>
  <si>
    <t>Producción de Carne en Canal</t>
  </si>
  <si>
    <t>Marzo 2019 1/</t>
  </si>
  <si>
    <t>Por Entidad Federativa</t>
  </si>
  <si>
    <t>Figura 59. Producción de carne en canal de ganado bovino por entidad federativa, marzo 2019</t>
  </si>
  <si>
    <t>Producción de Carne en Canal de Ganado Bovino</t>
  </si>
  <si>
    <t>Figura 60. Producción de carne en canal de ganado porcino por entidad federativa, marzo 2019</t>
  </si>
  <si>
    <t>Producción de Carne en Canal de Ganado Porcino</t>
  </si>
  <si>
    <t>Figura 61. Producción de carne en canal de ganado ovino por entidad federativa, marzo 2019</t>
  </si>
  <si>
    <t>Producción de Carne en Canal de Ganado Ovino</t>
  </si>
  <si>
    <t>Figura 62. Producción de carne en canal de ganado caprino por entidad federativa, marzo 2019</t>
  </si>
  <si>
    <t>Producción de Carne en Canal de Ganado Caprino</t>
  </si>
  <si>
    <t>2018 - 2019</t>
  </si>
  <si>
    <t>Nota 2: Cifras preliminares para enero-marzo de 2019.</t>
  </si>
  <si>
    <t>2017 - 2018</t>
  </si>
  <si>
    <t>MES</t>
  </si>
  <si>
    <t>AÑO</t>
  </si>
  <si>
    <t>2017-2018 / Marzo 2019</t>
  </si>
  <si>
    <t>Nacional y Jalisco</t>
  </si>
  <si>
    <t>Figura 63. Variación porcentual anual de la producción de carne en canal, nacional y Jalisco, 2018-marzo 2019</t>
  </si>
  <si>
    <t>2018-2019</t>
  </si>
  <si>
    <t>Ganado caprino</t>
  </si>
  <si>
    <t>Ganado ovino</t>
  </si>
  <si>
    <t>Ganado porcino</t>
  </si>
  <si>
    <t>Ganado bovino</t>
  </si>
  <si>
    <t>Variación 2017/ 2018</t>
  </si>
  <si>
    <t>% Participación Jalisco en el Nacional                           (Ene-Mar 2019)</t>
  </si>
  <si>
    <t>Enero-Marzo 2019 1/</t>
  </si>
  <si>
    <t>Cabezas Sacrificadas</t>
  </si>
  <si>
    <t>Número de Cabezas Sacrificadas</t>
  </si>
  <si>
    <t>Nota: Cifras preliminares para  enero-marzo 2019.</t>
  </si>
  <si>
    <t>Enero-Febrero 2019 1/</t>
  </si>
  <si>
    <t>Toneladas</t>
  </si>
  <si>
    <t>Nota 2: Cifras preliminares para  enero-marzo 2019.</t>
  </si>
  <si>
    <t>Valor de la Producción de Carne en Canal</t>
  </si>
  <si>
    <t>Miles de Pesos</t>
  </si>
  <si>
    <t>Nota: Sólo se incluyen días subsidiados, por lo que no se toman en cuenta los días no trabajados sin goce de sueldo.</t>
  </si>
  <si>
    <t>Días subsidiados no trabajados</t>
  </si>
  <si>
    <t>Cifras originales</t>
  </si>
  <si>
    <t>Por cada mil asegurados</t>
  </si>
  <si>
    <t>Jerarquía +</t>
  </si>
  <si>
    <t>Jerarquía -</t>
  </si>
  <si>
    <t>Días subsidiados no trabajados por cada 1,000 asegurados</t>
  </si>
  <si>
    <t>Variación porcentual con respecto al mismo periodo del año anterior</t>
  </si>
  <si>
    <t>Días subsidiados no trabajados por certificado</t>
  </si>
  <si>
    <t>CLAVE</t>
  </si>
  <si>
    <t>Municipio.x</t>
  </si>
  <si>
    <t>Municipio.y</t>
  </si>
  <si>
    <t>División_económica</t>
  </si>
  <si>
    <t>Trab_aseg</t>
  </si>
  <si>
    <t>1</t>
  </si>
  <si>
    <t>Acatic</t>
  </si>
  <si>
    <t>AGRICULTURA, GANADERIA, SILVICULTURA, PESCA Y CAZA</t>
  </si>
  <si>
    <t>2</t>
  </si>
  <si>
    <t>Acatlán de Juárez</t>
  </si>
  <si>
    <t>Acatlan De Juarez</t>
  </si>
  <si>
    <t>3</t>
  </si>
  <si>
    <t>Ahualulco de Mercado</t>
  </si>
  <si>
    <t>Ahualulco De Mercado</t>
  </si>
  <si>
    <t>4</t>
  </si>
  <si>
    <t>Amacueca</t>
  </si>
  <si>
    <t>5</t>
  </si>
  <si>
    <t>Amatitán</t>
  </si>
  <si>
    <t>Amatitan</t>
  </si>
  <si>
    <t>6</t>
  </si>
  <si>
    <t>Ameca</t>
  </si>
  <si>
    <t>7</t>
  </si>
  <si>
    <t>San Juanito de Escobedo</t>
  </si>
  <si>
    <t>San Juanito De Escobedo</t>
  </si>
  <si>
    <t>8</t>
  </si>
  <si>
    <t>Arandas</t>
  </si>
  <si>
    <t>9</t>
  </si>
  <si>
    <t>El Arenal</t>
  </si>
  <si>
    <t>11</t>
  </si>
  <si>
    <t>Atengo</t>
  </si>
  <si>
    <t>13</t>
  </si>
  <si>
    <t>Atotonilco el Alto</t>
  </si>
  <si>
    <t>Atotonilco El Alto</t>
  </si>
  <si>
    <t>14</t>
  </si>
  <si>
    <t>Atoyac</t>
  </si>
  <si>
    <t>15</t>
  </si>
  <si>
    <t>Autlán de Navarro</t>
  </si>
  <si>
    <t>Autlan De Navarro</t>
  </si>
  <si>
    <t>16</t>
  </si>
  <si>
    <t>Ayotlán</t>
  </si>
  <si>
    <t>Ayotlan</t>
  </si>
  <si>
    <t>17</t>
  </si>
  <si>
    <t>Ayutla</t>
  </si>
  <si>
    <t>18</t>
  </si>
  <si>
    <t>La Barca</t>
  </si>
  <si>
    <t>20</t>
  </si>
  <si>
    <t>Cabo Corrientes</t>
  </si>
  <si>
    <t>21</t>
  </si>
  <si>
    <t>Casimiro Castillo</t>
  </si>
  <si>
    <t>22</t>
  </si>
  <si>
    <t>Cihuatlán</t>
  </si>
  <si>
    <t>Cihuatlan</t>
  </si>
  <si>
    <t>23</t>
  </si>
  <si>
    <t>Zapotlán el Grande</t>
  </si>
  <si>
    <t>Zapotlan El Grande</t>
  </si>
  <si>
    <t>24</t>
  </si>
  <si>
    <t>Cocula</t>
  </si>
  <si>
    <t>25</t>
  </si>
  <si>
    <t>Colotlán</t>
  </si>
  <si>
    <t>Colotlan</t>
  </si>
  <si>
    <t>26</t>
  </si>
  <si>
    <t>Concepción de Buenos Aires</t>
  </si>
  <si>
    <t>Concepcion De Buenos Aires</t>
  </si>
  <si>
    <t>27</t>
  </si>
  <si>
    <t>Cuautitlán de García Barragán</t>
  </si>
  <si>
    <t>Cuautitlan De Garcia Barragan</t>
  </si>
  <si>
    <t>28</t>
  </si>
  <si>
    <t>Cuautla</t>
  </si>
  <si>
    <t>29</t>
  </si>
  <si>
    <t>Cuquío</t>
  </si>
  <si>
    <t>Cuquio</t>
  </si>
  <si>
    <t>30</t>
  </si>
  <si>
    <t>Chapala</t>
  </si>
  <si>
    <t>31</t>
  </si>
  <si>
    <t>Chimaltitán</t>
  </si>
  <si>
    <t>32</t>
  </si>
  <si>
    <t>Chiquilistlán</t>
  </si>
  <si>
    <t>Chiquilistlan</t>
  </si>
  <si>
    <t>33</t>
  </si>
  <si>
    <t>Degollado</t>
  </si>
  <si>
    <t>34</t>
  </si>
  <si>
    <t>Ejutla</t>
  </si>
  <si>
    <t>35</t>
  </si>
  <si>
    <t>Encarnación de Díaz</t>
  </si>
  <si>
    <t>Encarnacion De Diaz</t>
  </si>
  <si>
    <t>36</t>
  </si>
  <si>
    <t>Etzatlán</t>
  </si>
  <si>
    <t>Etzatlan</t>
  </si>
  <si>
    <t>37</t>
  </si>
  <si>
    <t>El Grullo</t>
  </si>
  <si>
    <t>38</t>
  </si>
  <si>
    <t>Guachinango</t>
  </si>
  <si>
    <t>39</t>
  </si>
  <si>
    <t>40</t>
  </si>
  <si>
    <t>Hostotipaquillo</t>
  </si>
  <si>
    <t>41</t>
  </si>
  <si>
    <t>Huejúcar</t>
  </si>
  <si>
    <t>Huejucar</t>
  </si>
  <si>
    <t>43</t>
  </si>
  <si>
    <t>La Huerta</t>
  </si>
  <si>
    <t>44</t>
  </si>
  <si>
    <t>Ixtlahuacán de los Membrillos</t>
  </si>
  <si>
    <t>Ixtlahuacan De Los Membrillos</t>
  </si>
  <si>
    <t>45</t>
  </si>
  <si>
    <t>Ixtlahuacán del Río</t>
  </si>
  <si>
    <t>Ixtlahuacan Del Rio</t>
  </si>
  <si>
    <t>46</t>
  </si>
  <si>
    <t>Jalostotitlán</t>
  </si>
  <si>
    <t>Jalostotitlan</t>
  </si>
  <si>
    <t>47</t>
  </si>
  <si>
    <t>Jamay</t>
  </si>
  <si>
    <t>48</t>
  </si>
  <si>
    <t>Jesus Maria</t>
  </si>
  <si>
    <t>50</t>
  </si>
  <si>
    <t>Jocotepec</t>
  </si>
  <si>
    <t>51</t>
  </si>
  <si>
    <t>Juanacatlán</t>
  </si>
  <si>
    <t>Juanacatlan</t>
  </si>
  <si>
    <t>52</t>
  </si>
  <si>
    <t>Juchitlán</t>
  </si>
  <si>
    <t>Juchitlan</t>
  </si>
  <si>
    <t>53</t>
  </si>
  <si>
    <t>Lagos de Moreno</t>
  </si>
  <si>
    <t>Lagos De Moreno</t>
  </si>
  <si>
    <t>54</t>
  </si>
  <si>
    <t>El Limón</t>
  </si>
  <si>
    <t>El Limon</t>
  </si>
  <si>
    <t>55</t>
  </si>
  <si>
    <t>Magdalena</t>
  </si>
  <si>
    <t>57</t>
  </si>
  <si>
    <t>La Manzanilla de la Paz</t>
  </si>
  <si>
    <t>La Manzanilla De La Paz</t>
  </si>
  <si>
    <t>58</t>
  </si>
  <si>
    <t>Mascota</t>
  </si>
  <si>
    <t>59</t>
  </si>
  <si>
    <t>Mazamitla</t>
  </si>
  <si>
    <t>62</t>
  </si>
  <si>
    <t>Mixtlán</t>
  </si>
  <si>
    <t>Mixtlan</t>
  </si>
  <si>
    <t>63</t>
  </si>
  <si>
    <t>Ocotlán</t>
  </si>
  <si>
    <t>Ocotlan</t>
  </si>
  <si>
    <t>64</t>
  </si>
  <si>
    <t>Ojuelos de Jalisco</t>
  </si>
  <si>
    <t>Ojuelos De Jalisco</t>
  </si>
  <si>
    <t>65</t>
  </si>
  <si>
    <t>Pihuamo</t>
  </si>
  <si>
    <t>66</t>
  </si>
  <si>
    <t>Poncitlán</t>
  </si>
  <si>
    <t>Poncitlan</t>
  </si>
  <si>
    <t>67</t>
  </si>
  <si>
    <t>Puerto Vallarta</t>
  </si>
  <si>
    <t>68</t>
  </si>
  <si>
    <t>Villa Purificación</t>
  </si>
  <si>
    <t>Villa Purificacion</t>
  </si>
  <si>
    <t>70</t>
  </si>
  <si>
    <t>El Salto</t>
  </si>
  <si>
    <t>71</t>
  </si>
  <si>
    <t>San Cristóbal de la Barranca</t>
  </si>
  <si>
    <t>San Cristobal De La Barranca</t>
  </si>
  <si>
    <t>73</t>
  </si>
  <si>
    <t>San Juan de los Lagos</t>
  </si>
  <si>
    <t>San Juan De Los Lagos</t>
  </si>
  <si>
    <t>74</t>
  </si>
  <si>
    <t>San Julián</t>
  </si>
  <si>
    <t>San Julian</t>
  </si>
  <si>
    <t>75</t>
  </si>
  <si>
    <t>San Marcos</t>
  </si>
  <si>
    <t>77</t>
  </si>
  <si>
    <t>San Martín Hidalgo</t>
  </si>
  <si>
    <t>San Martin Hidalgo</t>
  </si>
  <si>
    <t>78</t>
  </si>
  <si>
    <t>San Miguel el Alto</t>
  </si>
  <si>
    <t>San Miguel El Alto</t>
  </si>
  <si>
    <t>79</t>
  </si>
  <si>
    <t>Gómez Farías</t>
  </si>
  <si>
    <t>Gomez Farias</t>
  </si>
  <si>
    <t>82</t>
  </si>
  <si>
    <t>Sayula</t>
  </si>
  <si>
    <t>83</t>
  </si>
  <si>
    <t>Tala</t>
  </si>
  <si>
    <t>84</t>
  </si>
  <si>
    <t>Talpa de Allende</t>
  </si>
  <si>
    <t>Talpa De Allende</t>
  </si>
  <si>
    <t>85</t>
  </si>
  <si>
    <t>Tamazula de Gordiano</t>
  </si>
  <si>
    <t>Tamazula De Gordiano</t>
  </si>
  <si>
    <t>86</t>
  </si>
  <si>
    <t>Tapalpa</t>
  </si>
  <si>
    <t>87</t>
  </si>
  <si>
    <t>Tecalitlán</t>
  </si>
  <si>
    <t>Tecalitlan</t>
  </si>
  <si>
    <t>88</t>
  </si>
  <si>
    <t>Tecolotlán</t>
  </si>
  <si>
    <t>Tecolotlan</t>
  </si>
  <si>
    <t>89</t>
  </si>
  <si>
    <t>Techaluta de Montenegro</t>
  </si>
  <si>
    <t>Techaluta De Montenegro</t>
  </si>
  <si>
    <t>90</t>
  </si>
  <si>
    <t>Tenamaxtlán</t>
  </si>
  <si>
    <t>Tenamaxtlan</t>
  </si>
  <si>
    <t>91</t>
  </si>
  <si>
    <t>Teocaltiche</t>
  </si>
  <si>
    <t>92</t>
  </si>
  <si>
    <t>Teocuitatlán de Corona</t>
  </si>
  <si>
    <t>Teocuitatlan De Corona</t>
  </si>
  <si>
    <t>93</t>
  </si>
  <si>
    <t>Tepatitlán de Morelos</t>
  </si>
  <si>
    <t>Tepatitlan De Morelos</t>
  </si>
  <si>
    <t>94</t>
  </si>
  <si>
    <t>Tequila</t>
  </si>
  <si>
    <t>95</t>
  </si>
  <si>
    <t>Teuchitlán</t>
  </si>
  <si>
    <t>Teuchitlan</t>
  </si>
  <si>
    <t>96</t>
  </si>
  <si>
    <t>Tizapán el Alto</t>
  </si>
  <si>
    <t>Tizapan El Alto</t>
  </si>
  <si>
    <t>97</t>
  </si>
  <si>
    <t>Tlajomulco De Zuñiga</t>
  </si>
  <si>
    <t>98</t>
  </si>
  <si>
    <t>Tlaquepaque</t>
  </si>
  <si>
    <t>99</t>
  </si>
  <si>
    <t>Tolimán</t>
  </si>
  <si>
    <t>Toliman</t>
  </si>
  <si>
    <t>100</t>
  </si>
  <si>
    <t>Tomatlán</t>
  </si>
  <si>
    <t>Tomatlan</t>
  </si>
  <si>
    <t>101</t>
  </si>
  <si>
    <t>Tonalá</t>
  </si>
  <si>
    <t>Tonala</t>
  </si>
  <si>
    <t>102</t>
  </si>
  <si>
    <t>Tonaya</t>
  </si>
  <si>
    <t>103</t>
  </si>
  <si>
    <t>Tonila</t>
  </si>
  <si>
    <t>105</t>
  </si>
  <si>
    <t>Tototlán</t>
  </si>
  <si>
    <t>Tototlan</t>
  </si>
  <si>
    <t>106</t>
  </si>
  <si>
    <t>Tuxcacuesco</t>
  </si>
  <si>
    <t>107</t>
  </si>
  <si>
    <t>Tuxcueca</t>
  </si>
  <si>
    <t>108</t>
  </si>
  <si>
    <t>Tuxpan</t>
  </si>
  <si>
    <t>109</t>
  </si>
  <si>
    <t>Unión de San Antonio</t>
  </si>
  <si>
    <t>Union De San Antonio</t>
  </si>
  <si>
    <t>110</t>
  </si>
  <si>
    <t>Unión de Tula</t>
  </si>
  <si>
    <t>Union De Tula</t>
  </si>
  <si>
    <t>111</t>
  </si>
  <si>
    <t>Valle de Guadalupe</t>
  </si>
  <si>
    <t>Valle De Guadalupe</t>
  </si>
  <si>
    <t>112</t>
  </si>
  <si>
    <t>Valle de Juárez</t>
  </si>
  <si>
    <t>Valle De Juarez</t>
  </si>
  <si>
    <t>113</t>
  </si>
  <si>
    <t>San Gabriel</t>
  </si>
  <si>
    <t>114</t>
  </si>
  <si>
    <t>Villa Corona</t>
  </si>
  <si>
    <t>115</t>
  </si>
  <si>
    <t>Villa Guerrero</t>
  </si>
  <si>
    <t>116</t>
  </si>
  <si>
    <t>Villa Hidalgo</t>
  </si>
  <si>
    <t>117</t>
  </si>
  <si>
    <t>Cañadas de Obregón</t>
  </si>
  <si>
    <t>Cañadas De Obregon</t>
  </si>
  <si>
    <t>118</t>
  </si>
  <si>
    <t>Yahualica de González Gallo</t>
  </si>
  <si>
    <t>Yahualica De Gonzalez Gallo</t>
  </si>
  <si>
    <t>119</t>
  </si>
  <si>
    <t>Zacoalco de Torres</t>
  </si>
  <si>
    <t>Zacoalco De Torres</t>
  </si>
  <si>
    <t>120</t>
  </si>
  <si>
    <t>121</t>
  </si>
  <si>
    <t>Zapotiltic</t>
  </si>
  <si>
    <t>123</t>
  </si>
  <si>
    <t>Zapotlán del Rey</t>
  </si>
  <si>
    <t>Zapotlan Del Rey</t>
  </si>
  <si>
    <t>124</t>
  </si>
  <si>
    <t>Zapotlanejo</t>
  </si>
  <si>
    <t>125</t>
  </si>
  <si>
    <t>San Ignacio Cerro Gordo</t>
  </si>
  <si>
    <t>COMERCIO</t>
  </si>
  <si>
    <t>10</t>
  </si>
  <si>
    <t>Atemajac de Brizuela</t>
  </si>
  <si>
    <t>Atemajac De Brizuela</t>
  </si>
  <si>
    <t>12</t>
  </si>
  <si>
    <t>Atenguillo</t>
  </si>
  <si>
    <t>19</t>
  </si>
  <si>
    <t>Bolaños</t>
  </si>
  <si>
    <t>42</t>
  </si>
  <si>
    <t>Huejuquilla el Alto</t>
  </si>
  <si>
    <t>Huejuquilla El Alto</t>
  </si>
  <si>
    <t>49</t>
  </si>
  <si>
    <t>Jilotlán de los Dolores</t>
  </si>
  <si>
    <t>Jilotlan De Los Dolores</t>
  </si>
  <si>
    <t>60</t>
  </si>
  <si>
    <t>Mexticacán</t>
  </si>
  <si>
    <t>Mexticacan</t>
  </si>
  <si>
    <t>61</t>
  </si>
  <si>
    <t>Mezquitic</t>
  </si>
  <si>
    <t>69</t>
  </si>
  <si>
    <t>Quitupan</t>
  </si>
  <si>
    <t>72</t>
  </si>
  <si>
    <t>San Diego de Alejandría</t>
  </si>
  <si>
    <t>San Diego De Alejandria</t>
  </si>
  <si>
    <t>76</t>
  </si>
  <si>
    <t>San Martín de Bolaños</t>
  </si>
  <si>
    <t>San Martin De Bolaños</t>
  </si>
  <si>
    <t>80</t>
  </si>
  <si>
    <t>San Sebastián del Oeste</t>
  </si>
  <si>
    <t>San Sebastian Del Oeste</t>
  </si>
  <si>
    <t>104</t>
  </si>
  <si>
    <t>Totatiche</t>
  </si>
  <si>
    <t>122</t>
  </si>
  <si>
    <t>Zapotitlán de Vadillo</t>
  </si>
  <si>
    <t>Zapotitlan De Vadillo</t>
  </si>
  <si>
    <t>IND.ELECTRICA Y CAPTACION Y SUMINISTRO DE AGUA POT</t>
  </si>
  <si>
    <t>INDUSTRIA DE LA CONSTRUCCION</t>
  </si>
  <si>
    <t>INDUSTRIAS DE TRANSFORMACION</t>
  </si>
  <si>
    <t>56</t>
  </si>
  <si>
    <t>Santa María del Oro</t>
  </si>
  <si>
    <t>Santa Maria Del Oro</t>
  </si>
  <si>
    <t>INDUSTRIAS EXTRACTIVAS</t>
  </si>
  <si>
    <t>SERVICIOS PARA EMPRESAS, PERSONAS Y EL HOGAR</t>
  </si>
  <si>
    <t>SERVICIOS SOCIALES Y COMUNALES</t>
  </si>
  <si>
    <t>81</t>
  </si>
  <si>
    <t>Santa María de los Ángeles</t>
  </si>
  <si>
    <t>Santa Maria De Los Angeles</t>
  </si>
  <si>
    <t>TRANSPORTES Y COMUNICACIONES</t>
  </si>
  <si>
    <t>clave</t>
  </si>
  <si>
    <t>mun</t>
  </si>
  <si>
    <t>enero_19</t>
  </si>
  <si>
    <t>febrero_19</t>
  </si>
  <si>
    <t>marzo_19</t>
  </si>
  <si>
    <t>abril_19</t>
  </si>
  <si>
    <t>variación % mensual abril</t>
  </si>
  <si>
    <t>Etiquetas de fila</t>
  </si>
  <si>
    <t>Suma de Trab_aseg</t>
  </si>
  <si>
    <t>Suma de part</t>
  </si>
  <si>
    <t>Servicios para empresas, personas y el hogar</t>
  </si>
  <si>
    <t>Servicios sociales y comunales</t>
  </si>
  <si>
    <t>TOTAL</t>
  </si>
  <si>
    <t>Desviación estandar</t>
  </si>
  <si>
    <t>Fuente: IIEG, con datos del IMSS</t>
  </si>
  <si>
    <t>Viernes 31 de Mayo</t>
  </si>
  <si>
    <t>Miercoles 29 de Mayo</t>
  </si>
  <si>
    <t>Martes 28 de Mayo</t>
  </si>
  <si>
    <t>Lunes 27 de Mayo</t>
  </si>
  <si>
    <t>Viernes 24 de Mayo</t>
  </si>
  <si>
    <t>Jueves 23 de Mayo</t>
  </si>
  <si>
    <t>Miercoles 22 de Mayo</t>
  </si>
  <si>
    <t>Martes 21 de Mayo</t>
  </si>
  <si>
    <t>Lunes 20 de Mayo</t>
  </si>
  <si>
    <t>Jueves 16 de Mayo</t>
  </si>
  <si>
    <t>Miercoles 15 de Mayo</t>
  </si>
  <si>
    <t>Martes 14 de Mayo</t>
  </si>
  <si>
    <t>Lunes 13 de Mayo</t>
  </si>
  <si>
    <t>Jueves 9 de Mayo</t>
  </si>
  <si>
    <t>Miercoles 8 de Mayo</t>
  </si>
  <si>
    <t>Martes 7 de Mayo</t>
  </si>
  <si>
    <t>Lunes 6 de Mayo</t>
  </si>
  <si>
    <t>Viernes 3 de Mayo</t>
  </si>
  <si>
    <t>Jueves 2 de Mayo</t>
  </si>
  <si>
    <t>Calabaza</t>
  </si>
  <si>
    <t>Ciruela amarilla</t>
  </si>
  <si>
    <t>Limón con semilla</t>
  </si>
  <si>
    <t>Cebolla morada</t>
  </si>
  <si>
    <t>Cebolla</t>
  </si>
  <si>
    <t>Durazno</t>
  </si>
  <si>
    <t>Manzana</t>
  </si>
  <si>
    <t>Chayote</t>
  </si>
  <si>
    <t>Arroz</t>
  </si>
  <si>
    <t>Aguacate</t>
  </si>
  <si>
    <t>Mango tommy</t>
  </si>
  <si>
    <t>Tomate de hoja</t>
  </si>
  <si>
    <t>Papas</t>
  </si>
  <si>
    <t>Limón sin semilla</t>
  </si>
  <si>
    <t>Sandia</t>
  </si>
  <si>
    <t>Papaya</t>
  </si>
  <si>
    <t>Naranja</t>
  </si>
  <si>
    <t xml:space="preserve">Jitomate Bola </t>
  </si>
  <si>
    <t>Huevo</t>
  </si>
  <si>
    <t>Azúcar</t>
  </si>
  <si>
    <t>Chile serrano</t>
  </si>
  <si>
    <t>Apio</t>
  </si>
  <si>
    <t>Los 40 con ponderación al INPC, se contribuye con el 8.05% de la inflación</t>
  </si>
  <si>
    <t>Fuente: IIEG, con información de la UCMA</t>
  </si>
  <si>
    <t>Producto</t>
  </si>
  <si>
    <t xml:space="preserve">Jitomate </t>
  </si>
  <si>
    <t xml:space="preserve">Ponderación </t>
  </si>
  <si>
    <t xml:space="preserve">Plátano </t>
  </si>
  <si>
    <t>Tabla 1. Alimentos con mayor ponderación en el INPC con precios reportados por la UCMA A.C.</t>
  </si>
  <si>
    <t>Tabla 2. Total de nuevas propiedades Airbnb por año y municipio 2011-Marzo 2019.</t>
  </si>
  <si>
    <t>Tabla 3. Principales características de la oferta de Airbnb</t>
  </si>
  <si>
    <t>Tabla 4. Empleos en Jalisco por sector de actividad económica, primer cuatrimestre de 2019</t>
  </si>
  <si>
    <t>Tabla 5. Empleos en Jalisco por sector de actividad económica, primer cuatrimestre de 2019</t>
  </si>
  <si>
    <t>Tabla 6. Rango de Salario por nivel de estudios para Jalisco, primer trimestre de 2019</t>
  </si>
  <si>
    <t>Tabla 7. Rango de Salario por nivel de estudios Nacional, primer trimestre de 2019</t>
  </si>
  <si>
    <t>Tabla 8. Inversión Extranjera Directa en Jalisco por sectores, primer trimestre 2019, cifras preliminares</t>
  </si>
  <si>
    <t>Tabla 10. IED Nacional, primer trimestre 2012-2019, comparativo</t>
  </si>
  <si>
    <t>Tabla 11. Participación porcentual y variación anual del valor de la producción de principales subsectores manufactureros en Jalisco, marzo 2019</t>
  </si>
  <si>
    <t>Tabla 12. Participación porcentual y variación anual del personal ocupado en principales subsectores manufactureros en Jalisco, marzo 2019</t>
  </si>
  <si>
    <t>Tabla 13. Número de cabezas sacrificadas. Nacional y Jalisco, anual 2017-2018, enero-marzo 2019</t>
  </si>
  <si>
    <t>Tabla 15. Valor de producción de carne en canal, nacional y Jalisco, anual 2017-2018, enero-marzo 2019</t>
  </si>
  <si>
    <t>Tabla 16. Empleo formal en la ZMG, abril 2019</t>
  </si>
  <si>
    <t>Figura 1. Precio al menudeo de los cinco alimentos con mayor crecimiento porcentual en mayo 2019</t>
  </si>
  <si>
    <t>Figura 2. Precio al mayoreo de los cinco alimentos con mayor crecimiento porcentual en mayo 2019</t>
  </si>
  <si>
    <t>Figura 3. Precio al menudeo de los cinco alimentos con mayor decremento porcentual en mayo 2019</t>
  </si>
  <si>
    <t>Figura 4. Precio al mayoreo de los cinco alimentos con mayor decremento porcentual en mayo 2019</t>
  </si>
  <si>
    <t>Figura 5. Alimentos con Mayor Ponderación en el INPC</t>
  </si>
  <si>
    <t>Figura 6. Inflación mensual anualizada, enero 2013, abril 2019, 2a. quincena julio 2018=100</t>
  </si>
  <si>
    <t>Figura 7. Inflación mensual anualizada por ciudades, abril 2019, 2a. quincena julio 2018=100</t>
  </si>
  <si>
    <t>Figura 8. Precio gasolina en Jalisco. Febrero - marzo 2019</t>
  </si>
  <si>
    <t>Figura 9. Promedio mensual de gasolina regular en Jalisco y nacional, enero 2017 - abril 2019, a pesos constantes</t>
  </si>
  <si>
    <t>Figura 10.  Precio promedio mensual gasolina premium Jalisco y nacional, enero 2017 a abril 2019, a pesos constantes</t>
  </si>
  <si>
    <t>Figura 11.  Precio promedio mensual de diésel en Jalisco y nacional, enero 2017- abril 2019, a pesos constantes</t>
  </si>
  <si>
    <t>Figura 12. Precio promedio gasolina regular, premium y diésel por entidad federativa, abril 2019</t>
  </si>
  <si>
    <t>Figura 13. Variación anual trimestral. 2013 a 2018, 2017=100</t>
  </si>
  <si>
    <t>Figura 14. Comparativo Estatal del índice de precios de SHF. 1er trimestre de 2019, 2017=100</t>
  </si>
  <si>
    <t>Figura 15. Comparativo Municipal del índice de precios de SHF. 1er trimestre de 2019, 2017=100</t>
  </si>
  <si>
    <t>Figura 16. Total acumulado de propiedades Airbnb para la Zona Metropolitana de Guadalajara</t>
  </si>
  <si>
    <t>Figura 17. Empleos generados abril 1998-2019</t>
  </si>
  <si>
    <t>Figura 21. Empleos generados por entidad federativa, primer cuatrimestre 2019</t>
  </si>
  <si>
    <t>Figura 69. Unidades vendidas de vehículos eléctricos e híbridos (conectables y no conectables) en Jalisco, mensual 2016- 2019</t>
  </si>
  <si>
    <t>Figura 92-95. Distribución del número de empleos formales por municipio de Jalisco, abril 2019</t>
  </si>
  <si>
    <t>Figura 96. Participación del empleo formal agricultura en Jalisco, abril 2019.</t>
  </si>
  <si>
    <t>Figura 97. Participación del empleo formal comercio en Jalisco, abril 2019.</t>
  </si>
  <si>
    <t>Figura 98.  Participación del empleo formal construcción en Jalisco, abril 2019</t>
  </si>
  <si>
    <t>Figura 99. Participación del empleo formal industria eléctrica, captación y suministro de agua potable, en Jalisco, abril 2019</t>
  </si>
  <si>
    <t>Figura 100. Participación del empleo formal industria extractiva en Jalisco, abril 2019</t>
  </si>
  <si>
    <t>Figura 101. Participación del empleo formal servicios en Jalisco, abril 2019</t>
  </si>
  <si>
    <t>Figura 101. Porcentaje de participación de trabajadores asegurados por división de actividad económica en Jalisco, abril 2019</t>
  </si>
  <si>
    <t>Figura 102. Participación del empleo formal industria de la transformación en Jalisco, abril 2019</t>
  </si>
  <si>
    <t>Figura 103. Participación del empleo formal de la industria de Comunicaciones y Transportes en Jalisco, abril 2019</t>
  </si>
  <si>
    <t>del 2 al 31 de mayo</t>
  </si>
  <si>
    <t>variación porcentual</t>
  </si>
  <si>
    <t>Indice de tablas, figuras y base de datas</t>
  </si>
  <si>
    <t>Número</t>
  </si>
  <si>
    <t>Tabla</t>
  </si>
  <si>
    <t>Figura</t>
  </si>
  <si>
    <t>Regresar al Índice</t>
  </si>
  <si>
    <t>101-1</t>
  </si>
  <si>
    <t>101-2</t>
  </si>
  <si>
    <t>92-95</t>
  </si>
  <si>
    <t>Título</t>
  </si>
  <si>
    <t>IIEG, 3 de Junio 2019</t>
  </si>
  <si>
    <t>Tabla 9. Comparativo Inversión Extranjera Directa en Jalisco por sectores, primer trimestre 2019, cifras preliminares</t>
  </si>
  <si>
    <t>Tabla 14. Producción de carne en canal. Nacional y Jalisco, anual 2017-2018, enero-marzo 2019</t>
  </si>
  <si>
    <t>Figura 18. Empleos generados por entidad federativa, abril 2019</t>
  </si>
  <si>
    <t>Var %</t>
  </si>
  <si>
    <t>Figura 19. Variación porcentual mensual de empleos generados por entidad federativa, marzo-abril 2019</t>
  </si>
  <si>
    <t>Figura 20. Empleos nuevos del primer cuatrimestre  1998-2019</t>
  </si>
  <si>
    <t>Figura 22. Trabajadores asegurados registrados en Jalisco, 2013-2019</t>
  </si>
  <si>
    <t xml:space="preserve">Figura 23. Trabajadores asegurados por entidad federativa, abril 2019 </t>
  </si>
  <si>
    <t>Figura 24.  Trabajadores asegurados en Jalisco por sector, 2013- abril 2019</t>
  </si>
  <si>
    <t>Figura 25. Porcentaje de participación de trabajadores asegurados por división de actividad económica en Jalisco, abril 2019</t>
  </si>
  <si>
    <t>Figura 26. Serie histórica del empleo en Agricultura, ganadería, silvicultura, pesca y caza de Jalisco, 2013- abril 2019</t>
  </si>
  <si>
    <t>Figura 27. Distribución porcentual del sector agropecuario de Jalisco por subsector, abril 2019</t>
  </si>
  <si>
    <t>Figura 28. Serie histórica del empleo en el sector industria de transformación de Jalisco, 2013- abril 2019</t>
  </si>
  <si>
    <t>Figura 29. Distribución porcentual de los trabajadores asegurados del sector industrial de Jalisco por subsector, abril 2019</t>
  </si>
  <si>
    <t>Figura 31. Distribución porcentual del sector comercio de Jalisco por subsector, abril 2019</t>
  </si>
  <si>
    <t>Figura 30. Serie histórica de los empleos formales en el sector Comercio de Jalisco, 2013-abril 2019</t>
  </si>
  <si>
    <t>Figura 32. Serie histórica del sector Servicios de Jalisco, 2013-abril 2019</t>
  </si>
  <si>
    <t>Figura 33. Porcentaje de participación de los trabajadores asegurados del sector servicios, abril 2019</t>
  </si>
  <si>
    <t>Figura 34. Patrones registrados en Jalisco, 2013-abril 2019</t>
  </si>
  <si>
    <t>Figura 35. Patrones registrados en Jalisco, por división económica, marzo 2019</t>
  </si>
  <si>
    <t>Figura 36. Salario diario asociado a trabajadores asegurados en el IMSS Jalisco, 2013- enero 2019, pesos por día</t>
  </si>
  <si>
    <t>Figura 37. Tasa de desocupación de Jalisco, primer trimestre de 2018 y 2019</t>
  </si>
  <si>
    <t>Figura 38. Tasa de desocupación por entidad federativa, primer trimestre de 2019</t>
  </si>
  <si>
    <t>Figura 39. Variación porcentual de la tasa de desocupación por entidad federativa, IV trimestre 2018 vs I trimestre 2019</t>
  </si>
  <si>
    <t>Figura 91. Días subsidiados no trabajados por riesgo de trabajo por certificado por entidad federativa, abril 2019</t>
  </si>
  <si>
    <t>Figura 90. Días subsidiados no trabajados por enfermedad general por certificado por entidad federativa, abril 2019</t>
  </si>
  <si>
    <t>Figura 89. Días subsidiados no trabajados totales por certificado por entidad federativa, abril 2019</t>
  </si>
  <si>
    <t>Figura 88. Días subsidiados no trabajados por maternidad por cada 1,000 asegurados por entidad federativa, abril 2019:</t>
  </si>
  <si>
    <t>Figura 87. Días subsidiados no trabajados por maternidad en cifras originales y por cada 1,000 asegurados en Jalisco en abril, 1998-2019</t>
  </si>
  <si>
    <t>Figura 86. Días subsidiados no trabajados por riesgo de trabajo por cada 1,000 asegurados por entidad federativa, abril 2019:</t>
  </si>
  <si>
    <t>Figura 85. Días subsidiados no trabajados por riesgo de trabajo en cifras originales y por cada 1,000 asegurados en Jalisco en abril, 1998-2019</t>
  </si>
  <si>
    <t>Figura 84. Días subsidiados no trabajados por enfermedad general por cada 1,000 asegurados por entidad federativa, abril 2019:</t>
  </si>
  <si>
    <t>Figura 83. Días subsidiados no trabajados por enfermedad general en cifras originales y por cada 1,000 asegurados en Jalisco en abril, 1998-2019</t>
  </si>
  <si>
    <t>Figura 82. Días subsidiados no trabajados totales en cifras originales y por cada 1,000 asegurados en Jalisco en abril, 1998-2019</t>
  </si>
  <si>
    <t>Figura 81. Días subsidiados no trabajados totales por entidad federativa, cifras acumuladas de últimos doce meses, abril 2019</t>
  </si>
  <si>
    <t>Figura 80. Variación porcentual anual de la producción de carne en canal, nacional y Jalisco, 2018-marzo 2019</t>
  </si>
  <si>
    <t>Figura 79. Producción de carne en canal de ganado caprino por entidad federativa, marzo 2019</t>
  </si>
  <si>
    <t>Figura 78. Producción de carne en canal de ganado ovino por entidad federativa, marzo 2019</t>
  </si>
  <si>
    <t>Figura 77. Producción de carne en canal de ganado porcino por entidad federativa, marzo 2019</t>
  </si>
  <si>
    <t>Figura 76. Producción de carne en canal de ganado bovino por entidad federativa, marzo 2019</t>
  </si>
  <si>
    <t>Figura 75. Producción de carne en canal en Jalisco en el primer trimestre 2008 – 2019, Toneladas</t>
  </si>
  <si>
    <t>Figura 74. Número de cabezas sacrificadas en Jalisco en el primer trimestre 2008 – 2019</t>
  </si>
  <si>
    <t>Figura 73. Producción de carne en canal en Jalisco en marzo 2008 – 2019, Toneladas</t>
  </si>
  <si>
    <t>Figura 72. Número de cabezas sacrificadas en Jalisco en marzo 2008 – 2019</t>
  </si>
  <si>
    <t>Figura 71. Vehículos híbridos y eléctricos vendidos por entidad federativa, febrero 2019</t>
  </si>
  <si>
    <t>Figura 70. Unidades vendidas de vehículos eléctricos e híbridos (conectables y no conectables) en Jalisco, mensual 2016- 2019</t>
  </si>
  <si>
    <t>Figura 68. Variación porcentual anual de las horas trabajadas en industrias manufactureras por entidad federativa, marzo 2019</t>
  </si>
  <si>
    <t>Figura 67. Variación porcentual anual del personal ocupado de las industrias manufactureras por entidad federativa, marzo 2019</t>
  </si>
  <si>
    <t>Figura 66. Distribución porcentual del personal ocupado de los establecimientos manufactureros y no manufactureros con programa IMMEX por entidad federativa,  marzo 2019</t>
  </si>
  <si>
    <t>Figura 65. Variación porcentual anual de personal ocupado en establecimientos manufactureros y no manufactureros en el programa IMMEX en Jalisco,  enero 2013-marzo 2019</t>
  </si>
  <si>
    <t>Figura 64. Personal ocupado en establecimientos manufactureros y no manufactureros en el programa IMMEX en Jalisco,  enero 2013-marzo 2019</t>
  </si>
  <si>
    <t>Figura 63. Distribución porcentual de los establecimientos manufactureros y no manufactureros con programa IMMEX por entidad federativa,  marzo 2019</t>
  </si>
  <si>
    <t>Figura 62. Número de establecimientos manufactureros y no manufactureros en el programa IMMEX en Jalisco,  enero 2013-marzo 2019</t>
  </si>
  <si>
    <t>Figura 61. Ingresos provenientes del mercado extranjero que obtuvieron los establecimientos manufactureros y no manufactureros en el programa IMMEX en Jalisco.  Cifras acumuladas anuales en millones de pesos y su variación anual,  enero 2013-marzo 2019</t>
  </si>
  <si>
    <t>Figura 60. Ingresos provenientes del mercado extranjero que obtuvieron los establecimientos no manufactureros en el programa IMMEX en Jalisco. Cifras mensuales en millones de pesos,  enero 2013-marzo 2019</t>
  </si>
  <si>
    <t>Figura 59. Ingresos provenientes del mercado extranjero que obtuvieron los establecimientos manufactureros del programa IMMEX en Jalisco. Cifras mensuales en millones de pesos,  enero 2013-marzo 2019</t>
  </si>
  <si>
    <t>Figura 58. Distribución porcentual de la producción de la industria de la construcción por entidad federativa, marzo 2019</t>
  </si>
  <si>
    <t>Figura 57. Variación porcentual anual de la producción de los últimos doce meses de la industria de la construcción en Jalisco, enero 2013-marzo 2019</t>
  </si>
  <si>
    <t>Figura 56. Valor de la producción de la industria de la construcción en Jalisco, cifras mensuales en millones de pesos constantes, enero 2013-marzo 2019</t>
  </si>
  <si>
    <t>Figura 55. Valor de la producción de la industria de la construcción en Jalisco, cifras mensuales en millones de pesos constantes, marzo 2006-marzo 2019</t>
  </si>
  <si>
    <t>Figura 54. Variación porcentual con respecto al mismo periodo del año anterior del IMAIEF de industrias manufactureras por entidad federativa, enero 2013-enero 2019</t>
  </si>
  <si>
    <t>Figura 53. Variación porcentual con respecto al mismo periodo del año anterior del IMAIEF de industrias manufactureras de Jalisco y su promedio de últimos doce meses, enero 2013-enero 2019</t>
  </si>
  <si>
    <t>Figura 52. Variación porcentual con respecto al mismo periodo del año anterior del IMAIEF de construcción por entidad federativa, enero 2013-enero 2019</t>
  </si>
  <si>
    <t>Figura 51. Variación porcentual con respecto al mismo periodo del año anterior del IMAIEF de construcción de Jalisco y su promedio de últimos doce meses, enero 2013-enero 2019</t>
  </si>
  <si>
    <t>Figura 50. Variación porcentual con respecto al mismo periodo del año anterior del IMAIEF de actividades secundarias, industria de la construcción e industrias manufactureras de Jalisco, enero 2019</t>
  </si>
  <si>
    <t>Figura 49. Variación porcentual con respecto al mismo periodo del año anterior del IMAIEF de actividades secundarias por entidad federativa, enero 2013-enero 2019</t>
  </si>
  <si>
    <t>Figura 48. Variación porcentual con respecto al mismo periodo del año anterior del IMAIEF de actividades secundarias de Jalisco y su promedio de últimos doce meses, enero 2013-enero 2019</t>
  </si>
  <si>
    <t>Figura 47. Tipo de inversión de IED, cifras preliminares, 2016-2019 primer trimestre</t>
  </si>
  <si>
    <t>Figura 46. Inversión Extranjera Directa por entidad federativa primer trimestre 2019, millones de dólares</t>
  </si>
  <si>
    <t>Figura 45. IED Jalisco, primer trimestre 2018-2019, cifras preliminares</t>
  </si>
  <si>
    <t>Figura 44. Variación mensual en puntos porcentuales de la tasa de desocupación por entidad federativa, abril 2019</t>
  </si>
  <si>
    <t>Figura 43. Tasa de desocupación mensual por entidad federativa, abril 2019</t>
  </si>
  <si>
    <t>Figura 42. Tasa de desocupación en Jalisco en abril, 2005-2019</t>
  </si>
  <si>
    <t>Figura 41. Tasa de Informalidad Laboral por entidad federativa, cuarto primer trimestre 2019</t>
  </si>
  <si>
    <t>Figura 40. Composición de la población de 15 años y más de Jalisco, primer trimestre 2019</t>
  </si>
  <si>
    <t>80-1</t>
  </si>
  <si>
    <t>80-2</t>
  </si>
  <si>
    <t>80-3</t>
  </si>
  <si>
    <t>80-4</t>
  </si>
  <si>
    <t>84-2</t>
  </si>
  <si>
    <t>84-1</t>
  </si>
  <si>
    <t>88-1</t>
  </si>
  <si>
    <t>88-2</t>
  </si>
  <si>
    <t>86-1</t>
  </si>
  <si>
    <t>86-2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</si>
</sst>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164" formatCode="0.0%"/>
    <numFmt numFmtId="165" formatCode="0.0"/>
    <numFmt numFmtId="166" formatCode="_-* #,##0.00\ _€_-;\-* #,##0.00\ _€_-;_-* &quot;-&quot;??\ _€_-;_-@_-"/>
    <numFmt numFmtId="167" formatCode="_-* #,##0\ _д_е_н_-;\-* #,##0\ _д_е_н_-;_-* &quot;-&quot;??\ _д_е_н_-;_-@_-"/>
    <numFmt numFmtId="168" formatCode="#,##0.0"/>
    <numFmt numFmtId="169" formatCode="#,##0;[Red]#,##0"/>
    <numFmt numFmtId="170" formatCode="_-* #,##0\ _€_-;\-* #,##0\ _€_-;_-* &quot;-&quot;??\ _€_-;_-@_-"/>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scheme val="minor"/>
    </font>
    <font>
      <sz val="10"/>
      <color rgb="FF000000"/>
      <name val="Arial"/>
      <family val="2"/>
    </font>
    <font>
      <b/>
      <sz val="10"/>
      <color theme="1"/>
      <name val="Calibri"/>
      <family val="2"/>
      <scheme val="minor"/>
    </font>
    <font>
      <b/>
      <sz val="11"/>
      <name val="Calibri"/>
      <family val="2"/>
      <scheme val="minor"/>
    </font>
    <font>
      <b/>
      <vertAlign val="superscript"/>
      <sz val="11"/>
      <color theme="1"/>
      <name val="Calibri"/>
      <family val="2"/>
      <scheme val="minor"/>
    </font>
    <font>
      <b/>
      <sz val="10"/>
      <color theme="1"/>
      <name val="Arial"/>
      <family val="2"/>
    </font>
    <font>
      <sz val="10"/>
      <color theme="1"/>
      <name val="Arial"/>
      <family val="2"/>
    </font>
    <font>
      <u/>
      <sz val="11"/>
      <color theme="10"/>
      <name val="Calibri"/>
      <family val="2"/>
      <scheme val="minor"/>
    </font>
    <font>
      <b/>
      <sz val="11"/>
      <color theme="0"/>
      <name val="Calibri"/>
      <family val="2"/>
      <scheme val="minor"/>
    </font>
    <font>
      <sz val="9"/>
      <color indexed="8"/>
      <name val="Calibri"/>
      <family val="2"/>
      <scheme val="minor"/>
    </font>
    <font>
      <sz val="12"/>
      <color theme="1"/>
      <name val="Arial"/>
      <family val="2"/>
    </font>
    <font>
      <sz val="12"/>
      <name val="Helv"/>
    </font>
    <font>
      <sz val="11"/>
      <name val="Calibri"/>
      <family val="2"/>
      <scheme val="minor"/>
    </font>
    <font>
      <b/>
      <sz val="11"/>
      <color rgb="FFFFFFFF"/>
      <name val="Arial"/>
      <family val="2"/>
    </font>
    <font>
      <sz val="10"/>
      <name val="Arial"/>
      <family val="2"/>
    </font>
    <font>
      <b/>
      <sz val="10"/>
      <name val="Arial"/>
      <family val="2"/>
    </font>
    <font>
      <b/>
      <sz val="11"/>
      <color indexed="8"/>
      <name val="Calibri"/>
      <family val="2"/>
    </font>
    <font>
      <b/>
      <sz val="9"/>
      <name val="Arial"/>
      <family val="2"/>
    </font>
    <font>
      <sz val="9"/>
      <name val="Arial"/>
      <family val="2"/>
    </font>
    <font>
      <b/>
      <sz val="9"/>
      <color indexed="9"/>
      <name val="Arial"/>
      <family val="2"/>
    </font>
    <font>
      <sz val="11"/>
      <color theme="1"/>
      <name val="Calibri"/>
      <family val="2"/>
      <charset val="204"/>
      <scheme val="minor"/>
    </font>
    <font>
      <sz val="9"/>
      <color rgb="FF000000"/>
      <name val="Arial"/>
      <family val="2"/>
    </font>
    <font>
      <sz val="10"/>
      <name val="Arial"/>
      <family val="2"/>
    </font>
    <font>
      <b/>
      <sz val="9"/>
      <color theme="0"/>
      <name val="Arial"/>
      <family val="2"/>
    </font>
    <font>
      <b/>
      <sz val="9"/>
      <color theme="1"/>
      <name val="Arial"/>
      <family val="2"/>
    </font>
    <font>
      <sz val="8"/>
      <color indexed="8"/>
      <name val="Arial"/>
      <family val="2"/>
    </font>
    <font>
      <b/>
      <sz val="12"/>
      <color theme="1"/>
      <name val="Arial"/>
      <family val="2"/>
    </font>
    <font>
      <sz val="9"/>
      <color theme="1"/>
      <name val="Arial"/>
      <family val="2"/>
    </font>
    <font>
      <sz val="11"/>
      <color rgb="FF000000"/>
      <name val="Calibri"/>
      <family val="2"/>
      <scheme val="minor"/>
    </font>
    <font>
      <b/>
      <sz val="11"/>
      <name val="Arial"/>
      <family val="2"/>
    </font>
    <font>
      <sz val="11"/>
      <color theme="1"/>
      <name val="Arial"/>
      <family val="2"/>
    </font>
    <font>
      <b/>
      <sz val="11"/>
      <color theme="1"/>
      <name val="Arial"/>
      <family val="2"/>
    </font>
    <font>
      <sz val="11"/>
      <name val="Arial"/>
      <family val="2"/>
    </font>
    <font>
      <b/>
      <sz val="12"/>
      <color rgb="FF000000"/>
      <name val="Arial"/>
      <family val="2"/>
    </font>
    <font>
      <sz val="9.5"/>
      <color theme="1"/>
      <name val="Arial"/>
      <family val="2"/>
    </font>
    <font>
      <sz val="10"/>
      <color indexed="8"/>
      <name val="Arial"/>
      <family val="2"/>
    </font>
    <font>
      <b/>
      <sz val="10"/>
      <color indexed="8"/>
      <name val="Arial"/>
      <family val="2"/>
    </font>
    <font>
      <sz val="12"/>
      <color theme="1"/>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0"/>
        <bgColor indexed="64"/>
      </patternFill>
    </fill>
    <fill>
      <patternFill patternType="solid">
        <fgColor rgb="FFFFC000"/>
        <bgColor indexed="64"/>
      </patternFill>
    </fill>
    <fill>
      <patternFill patternType="solid">
        <fgColor rgb="FF5A5E62"/>
        <bgColor indexed="64"/>
      </patternFill>
    </fill>
    <fill>
      <patternFill patternType="solid">
        <fgColor rgb="FFFFFFFF"/>
        <bgColor indexed="64"/>
      </patternFill>
    </fill>
    <fill>
      <patternFill patternType="solid">
        <fgColor rgb="FF9D2449"/>
        <bgColor indexed="64"/>
      </patternFill>
    </fill>
    <fill>
      <patternFill patternType="solid">
        <fgColor indexed="9"/>
        <bgColor indexed="64"/>
      </patternFill>
    </fill>
    <fill>
      <patternFill patternType="solid">
        <fgColor rgb="FFBF9000"/>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rgb="FF3B3838"/>
        <bgColor indexed="64"/>
      </patternFill>
    </fill>
    <fill>
      <patternFill patternType="solid">
        <fgColor rgb="FFFBBB27"/>
        <bgColor indexed="64"/>
      </patternFill>
    </fill>
    <fill>
      <patternFill patternType="solid">
        <fgColor rgb="FFDBDBDB"/>
        <bgColor indexed="64"/>
      </patternFill>
    </fill>
    <fill>
      <patternFill patternType="solid">
        <fgColor rgb="FFBFBFBF"/>
        <bgColor indexed="64"/>
      </patternFill>
    </fill>
    <fill>
      <patternFill patternType="solid">
        <fgColor rgb="FFFFC000"/>
        <bgColor theme="4" tint="0.79998168889431442"/>
      </patternFill>
    </fill>
    <fill>
      <patternFill patternType="solid">
        <fgColor theme="0"/>
        <bgColor theme="8" tint="0.79998168889431442"/>
      </patternFill>
    </fill>
    <fill>
      <patternFill patternType="solid">
        <fgColor theme="0" tint="-0.499984740745262"/>
        <bgColor indexed="64"/>
      </patternFill>
    </fill>
    <fill>
      <patternFill patternType="solid">
        <fgColor rgb="FFC9C9C9"/>
        <bgColor indexed="64"/>
      </patternFill>
    </fill>
    <fill>
      <patternFill patternType="solid">
        <fgColor rgb="FFB69630"/>
        <bgColor indexed="64"/>
      </patternFill>
    </fill>
    <fill>
      <patternFill patternType="solid">
        <fgColor theme="5" tint="0.39997558519241921"/>
        <bgColor indexed="64"/>
      </patternFill>
    </fill>
    <fill>
      <patternFill patternType="solid">
        <fgColor rgb="FF7C878E"/>
        <bgColor indexed="64"/>
      </patternFill>
    </fill>
    <fill>
      <patternFill patternType="solid">
        <fgColor rgb="FF92D050"/>
        <bgColor indexed="64"/>
      </patternFill>
    </fill>
  </fills>
  <borders count="27">
    <border>
      <left/>
      <right/>
      <top/>
      <bottom/>
      <diagonal/>
    </border>
    <border>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double">
        <color indexed="55"/>
      </left>
      <right style="double">
        <color indexed="55"/>
      </right>
      <top style="double">
        <color indexed="55"/>
      </top>
      <bottom style="double">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
      <left/>
      <right style="thin">
        <color indexed="64"/>
      </right>
      <top style="thin">
        <color theme="4" tint="0.39997558519241921"/>
      </top>
      <bottom/>
      <diagonal/>
    </border>
    <border>
      <left/>
      <right style="thin">
        <color theme="0"/>
      </right>
      <top/>
      <bottom/>
      <diagonal/>
    </border>
    <border>
      <left style="thin">
        <color theme="0"/>
      </left>
      <right style="thin">
        <color theme="0"/>
      </right>
      <top/>
      <bottom style="thin">
        <color theme="0"/>
      </bottom>
      <diagonal/>
    </border>
    <border>
      <left/>
      <right/>
      <top/>
      <bottom style="thin">
        <color theme="4" tint="0.39997558519241921"/>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style="thin">
        <color theme="8" tint="0.39997558519241921"/>
      </bottom>
      <diagonal/>
    </border>
    <border>
      <left/>
      <right/>
      <top style="thin">
        <color theme="8" tint="0.399975585192419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rgb="FFA6A6A6"/>
      </bottom>
      <diagonal/>
    </border>
    <border>
      <left/>
      <right/>
      <top style="medium">
        <color indexed="64"/>
      </top>
      <bottom style="thin">
        <color indexed="64"/>
      </bottom>
      <diagonal/>
    </border>
  </borders>
  <cellStyleXfs count="22">
    <xf numFmtId="0" fontId="0" fillId="0" borderId="0"/>
    <xf numFmtId="9" fontId="1"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xf numFmtId="0" fontId="1" fillId="0" borderId="0"/>
    <xf numFmtId="0" fontId="1" fillId="0" borderId="0"/>
    <xf numFmtId="39" fontId="14" fillId="0" borderId="0"/>
    <xf numFmtId="0" fontId="17" fillId="0" borderId="0"/>
    <xf numFmtId="9" fontId="1"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0" fontId="25" fillId="0" borderId="0"/>
    <xf numFmtId="9" fontId="3" fillId="0" borderId="0" applyFont="0" applyFill="0" applyBorder="0" applyAlignment="0" applyProtection="0"/>
    <xf numFmtId="0" fontId="1" fillId="0" borderId="0"/>
    <xf numFmtId="0" fontId="13" fillId="0" borderId="0"/>
    <xf numFmtId="0" fontId="13" fillId="0" borderId="0"/>
    <xf numFmtId="0" fontId="31" fillId="0" borderId="0"/>
    <xf numFmtId="16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327">
    <xf numFmtId="0" fontId="0" fillId="0" borderId="0" xfId="0"/>
    <xf numFmtId="0" fontId="0" fillId="0" borderId="0" xfId="0" applyAlignment="1">
      <alignment horizontal="center"/>
    </xf>
    <xf numFmtId="0" fontId="0" fillId="2" borderId="0" xfId="0" applyFill="1"/>
    <xf numFmtId="0" fontId="3" fillId="0" borderId="0" xfId="2"/>
    <xf numFmtId="0" fontId="3" fillId="0" borderId="0" xfId="2" applyAlignment="1">
      <alignment horizontal="center" vertical="center" wrapText="1"/>
    </xf>
    <xf numFmtId="14" fontId="3" fillId="0" borderId="0" xfId="2" applyNumberFormat="1"/>
    <xf numFmtId="0" fontId="3" fillId="0" borderId="0" xfId="2" applyNumberFormat="1"/>
    <xf numFmtId="0" fontId="3" fillId="2" borderId="0" xfId="2" applyFill="1"/>
    <xf numFmtId="0" fontId="3" fillId="2" borderId="0" xfId="2" applyNumberFormat="1" applyFill="1"/>
    <xf numFmtId="0" fontId="3" fillId="0" borderId="0" xfId="3"/>
    <xf numFmtId="0" fontId="4" fillId="0" borderId="0" xfId="0" applyFont="1" applyAlignment="1">
      <alignment horizontal="left" vertical="center"/>
    </xf>
    <xf numFmtId="0" fontId="2" fillId="0" borderId="0" xfId="0" applyFont="1" applyAlignment="1">
      <alignment horizontal="center"/>
    </xf>
    <xf numFmtId="0" fontId="5" fillId="0" borderId="0" xfId="0" applyFont="1" applyFill="1" applyBorder="1" applyAlignment="1">
      <alignment horizontal="left" vertical="center" wrapText="1" indent="1"/>
    </xf>
    <xf numFmtId="2" fontId="0" fillId="0" borderId="0" xfId="0" applyNumberFormat="1" applyFont="1" applyFill="1" applyBorder="1" applyAlignment="1">
      <alignment horizontal="center" vertical="center" wrapText="1"/>
    </xf>
    <xf numFmtId="2" fontId="0" fillId="0" borderId="0" xfId="0" applyNumberFormat="1" applyFill="1" applyBorder="1" applyAlignment="1">
      <alignment horizontal="center" vertical="center"/>
    </xf>
    <xf numFmtId="2" fontId="2" fillId="0" borderId="0" xfId="0" applyNumberFormat="1" applyFont="1" applyFill="1" applyBorder="1" applyAlignment="1">
      <alignment horizontal="left" vertical="center"/>
    </xf>
    <xf numFmtId="10" fontId="0" fillId="0" borderId="0" xfId="1" applyNumberFormat="1" applyFont="1"/>
    <xf numFmtId="2" fontId="0" fillId="0" borderId="0" xfId="0" applyNumberFormat="1"/>
    <xf numFmtId="0" fontId="0" fillId="0" borderId="0" xfId="0" applyAlignment="1">
      <alignment wrapText="1"/>
    </xf>
    <xf numFmtId="0" fontId="2" fillId="0" borderId="0" xfId="0" applyFont="1"/>
    <xf numFmtId="164" fontId="0" fillId="2" borderId="0" xfId="1" applyNumberFormat="1" applyFont="1" applyFill="1"/>
    <xf numFmtId="2" fontId="0" fillId="2" borderId="0" xfId="0" applyNumberFormat="1" applyFill="1"/>
    <xf numFmtId="0" fontId="0" fillId="0" borderId="0" xfId="0" applyFont="1" applyFill="1" applyBorder="1" applyAlignment="1">
      <alignment vertical="center" wrapText="1"/>
    </xf>
    <xf numFmtId="0" fontId="2" fillId="0" borderId="0" xfId="0" applyFont="1" applyFill="1" applyBorder="1" applyAlignment="1">
      <alignment vertical="center" wrapText="1"/>
    </xf>
    <xf numFmtId="2" fontId="0" fillId="0" borderId="0" xfId="0" applyNumberFormat="1" applyFont="1" applyFill="1" applyBorder="1" applyAlignment="1">
      <alignment horizontal="left" vertical="center" wrapText="1"/>
    </xf>
    <xf numFmtId="2" fontId="2"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6" fillId="0" borderId="0" xfId="0" applyFont="1" applyFill="1" applyAlignment="1"/>
    <xf numFmtId="0" fontId="2" fillId="0" borderId="0" xfId="0" applyFont="1" applyAlignment="1"/>
    <xf numFmtId="0" fontId="8" fillId="0" borderId="0" xfId="0" applyFont="1" applyFill="1" applyAlignment="1"/>
    <xf numFmtId="2" fontId="9" fillId="2" borderId="0" xfId="0" applyNumberFormat="1" applyFont="1" applyFill="1" applyAlignment="1">
      <alignment vertical="center"/>
    </xf>
    <xf numFmtId="0" fontId="10" fillId="0" borderId="0" xfId="4"/>
    <xf numFmtId="0" fontId="1" fillId="0" borderId="0" xfId="5"/>
    <xf numFmtId="165" fontId="3" fillId="0" borderId="0" xfId="2" applyNumberFormat="1"/>
    <xf numFmtId="0" fontId="12" fillId="0" borderId="0" xfId="2" applyFont="1"/>
    <xf numFmtId="0" fontId="11" fillId="3" borderId="0" xfId="0" applyFont="1" applyFill="1" applyAlignment="1">
      <alignment horizontal="center"/>
    </xf>
    <xf numFmtId="0" fontId="11" fillId="3" borderId="0" xfId="0" applyFont="1" applyFill="1" applyAlignment="1">
      <alignment horizontal="center" wrapText="1"/>
    </xf>
    <xf numFmtId="0" fontId="0" fillId="4" borderId="1" xfId="0" applyFill="1" applyBorder="1" applyAlignment="1">
      <alignment horizontal="center"/>
    </xf>
    <xf numFmtId="0" fontId="2" fillId="4" borderId="1" xfId="0" applyFont="1" applyFill="1" applyBorder="1" applyAlignment="1">
      <alignment horizontal="center"/>
    </xf>
    <xf numFmtId="0" fontId="11" fillId="3" borderId="0" xfId="0" applyFont="1" applyFill="1"/>
    <xf numFmtId="0" fontId="0" fillId="4" borderId="1" xfId="0" applyFill="1" applyBorder="1"/>
    <xf numFmtId="3" fontId="0" fillId="4" borderId="1" xfId="0" applyNumberFormat="1" applyFill="1" applyBorder="1" applyAlignment="1">
      <alignment horizontal="center"/>
    </xf>
    <xf numFmtId="17" fontId="0" fillId="4" borderId="1" xfId="0" applyNumberFormat="1" applyFill="1" applyBorder="1" applyAlignment="1">
      <alignment horizontal="center"/>
    </xf>
    <xf numFmtId="0" fontId="0" fillId="0" borderId="0" xfId="5" applyFont="1"/>
    <xf numFmtId="0" fontId="13" fillId="0" borderId="0" xfId="0" applyFont="1"/>
    <xf numFmtId="0" fontId="1" fillId="0" borderId="0" xfId="6" applyFont="1"/>
    <xf numFmtId="0" fontId="1" fillId="0" borderId="0" xfId="6"/>
    <xf numFmtId="0" fontId="15" fillId="0" borderId="0" xfId="7" applyNumberFormat="1" applyFont="1" applyBorder="1" applyAlignment="1">
      <alignment vertical="center"/>
    </xf>
    <xf numFmtId="0" fontId="16" fillId="6" borderId="2" xfId="6" applyFont="1" applyFill="1" applyBorder="1" applyAlignment="1">
      <alignment horizontal="center" vertical="center" wrapText="1"/>
    </xf>
    <xf numFmtId="17" fontId="16" fillId="6" borderId="2" xfId="6" applyNumberFormat="1" applyFont="1" applyFill="1" applyBorder="1" applyAlignment="1">
      <alignment horizontal="center" vertical="center" wrapText="1"/>
    </xf>
    <xf numFmtId="17" fontId="16" fillId="6" borderId="2" xfId="6" quotePrefix="1" applyNumberFormat="1" applyFont="1" applyFill="1" applyBorder="1" applyAlignment="1">
      <alignment horizontal="center" vertical="center" wrapText="1"/>
    </xf>
    <xf numFmtId="0" fontId="9" fillId="7" borderId="2" xfId="6" applyFont="1" applyFill="1" applyBorder="1" applyAlignment="1">
      <alignment horizontal="left" vertical="center" wrapText="1"/>
    </xf>
    <xf numFmtId="3" fontId="9" fillId="7" borderId="2" xfId="6" applyNumberFormat="1" applyFont="1" applyFill="1" applyBorder="1" applyAlignment="1">
      <alignment horizontal="right" vertical="center"/>
    </xf>
    <xf numFmtId="10" fontId="9" fillId="7" borderId="2" xfId="6" applyNumberFormat="1" applyFont="1" applyFill="1" applyBorder="1" applyAlignment="1">
      <alignment horizontal="right" vertical="center"/>
    </xf>
    <xf numFmtId="10" fontId="1" fillId="0" borderId="0" xfId="1" applyNumberFormat="1" applyFont="1"/>
    <xf numFmtId="0" fontId="9" fillId="7" borderId="2" xfId="6" applyFont="1" applyFill="1" applyBorder="1" applyAlignment="1">
      <alignment horizontal="left" vertical="center"/>
    </xf>
    <xf numFmtId="0" fontId="8" fillId="5" borderId="2" xfId="6" applyFont="1" applyFill="1" applyBorder="1" applyAlignment="1">
      <alignment horizontal="left" vertical="center"/>
    </xf>
    <xf numFmtId="3" fontId="8" fillId="5" borderId="2" xfId="6" applyNumberFormat="1" applyFont="1" applyFill="1" applyBorder="1" applyAlignment="1">
      <alignment horizontal="right" vertical="center"/>
    </xf>
    <xf numFmtId="10" fontId="8" fillId="5" borderId="2" xfId="6" applyNumberFormat="1" applyFont="1" applyFill="1" applyBorder="1" applyAlignment="1">
      <alignment horizontal="right" vertical="center"/>
    </xf>
    <xf numFmtId="0" fontId="16" fillId="6" borderId="0" xfId="6" applyFont="1" applyFill="1" applyAlignment="1">
      <alignment horizontal="center" vertical="center" wrapText="1"/>
    </xf>
    <xf numFmtId="17" fontId="16" fillId="6" borderId="0" xfId="6" quotePrefix="1" applyNumberFormat="1" applyFont="1" applyFill="1" applyAlignment="1">
      <alignment horizontal="center" vertical="center" wrapText="1"/>
    </xf>
    <xf numFmtId="0" fontId="9" fillId="7" borderId="3" xfId="6" applyFont="1" applyFill="1" applyBorder="1" applyAlignment="1">
      <alignment horizontal="left" vertical="center" wrapText="1"/>
    </xf>
    <xf numFmtId="3" fontId="9" fillId="7" borderId="3" xfId="6" applyNumberFormat="1" applyFont="1" applyFill="1" applyBorder="1" applyAlignment="1">
      <alignment horizontal="right" vertical="center"/>
    </xf>
    <xf numFmtId="10" fontId="9" fillId="7" borderId="3" xfId="6" applyNumberFormat="1" applyFont="1" applyFill="1" applyBorder="1" applyAlignment="1">
      <alignment horizontal="right" vertical="center"/>
    </xf>
    <xf numFmtId="3" fontId="8" fillId="5" borderId="3" xfId="6" applyNumberFormat="1" applyFont="1" applyFill="1" applyBorder="1" applyAlignment="1">
      <alignment horizontal="right" vertical="center"/>
    </xf>
    <xf numFmtId="10" fontId="8" fillId="5" borderId="3" xfId="6" applyNumberFormat="1" applyFont="1" applyFill="1" applyBorder="1" applyAlignment="1">
      <alignment horizontal="right" vertical="center"/>
    </xf>
    <xf numFmtId="0" fontId="17" fillId="0" borderId="0" xfId="8" applyFont="1"/>
    <xf numFmtId="0" fontId="17" fillId="0" borderId="0" xfId="8"/>
    <xf numFmtId="0" fontId="2" fillId="0" borderId="0" xfId="8" applyFont="1"/>
    <xf numFmtId="3" fontId="17" fillId="0" borderId="0" xfId="8" applyNumberFormat="1"/>
    <xf numFmtId="0" fontId="1" fillId="0" borderId="0" xfId="6" applyAlignment="1">
      <alignment horizontal="center"/>
    </xf>
    <xf numFmtId="0" fontId="2" fillId="0" borderId="0" xfId="6" applyFont="1"/>
    <xf numFmtId="3" fontId="1" fillId="0" borderId="0" xfId="6" applyNumberFormat="1"/>
    <xf numFmtId="17" fontId="17" fillId="0" borderId="0" xfId="8" applyNumberFormat="1"/>
    <xf numFmtId="164" fontId="0" fillId="0" borderId="0" xfId="1" applyNumberFormat="1" applyFont="1"/>
    <xf numFmtId="0" fontId="18" fillId="0" borderId="0" xfId="8" applyFont="1"/>
    <xf numFmtId="17" fontId="2" fillId="0" borderId="0" xfId="6" applyNumberFormat="1" applyFont="1"/>
    <xf numFmtId="164" fontId="0" fillId="0" borderId="0" xfId="9" applyNumberFormat="1" applyFont="1"/>
    <xf numFmtId="164" fontId="2" fillId="0" borderId="0" xfId="9" applyNumberFormat="1" applyFont="1"/>
    <xf numFmtId="3" fontId="2" fillId="0" borderId="0" xfId="6" applyNumberFormat="1" applyFont="1"/>
    <xf numFmtId="0" fontId="1" fillId="0" borderId="0" xfId="6" applyAlignment="1">
      <alignment horizontal="center" vertical="center" wrapText="1"/>
    </xf>
    <xf numFmtId="10" fontId="0" fillId="2" borderId="0" xfId="9" applyNumberFormat="1" applyFont="1" applyFill="1"/>
    <xf numFmtId="17" fontId="1" fillId="0" borderId="0" xfId="6" applyNumberFormat="1"/>
    <xf numFmtId="10" fontId="1" fillId="0" borderId="0" xfId="6" applyNumberFormat="1"/>
    <xf numFmtId="3" fontId="0" fillId="0" borderId="0" xfId="9" applyNumberFormat="1" applyFont="1"/>
    <xf numFmtId="164" fontId="1" fillId="0" borderId="0" xfId="1" applyNumberFormat="1" applyFont="1"/>
    <xf numFmtId="164" fontId="1" fillId="0" borderId="0" xfId="6" applyNumberFormat="1"/>
    <xf numFmtId="17" fontId="1" fillId="0" borderId="0" xfId="6" applyNumberFormat="1" applyAlignment="1">
      <alignment horizontal="center"/>
    </xf>
    <xf numFmtId="10" fontId="0" fillId="0" borderId="0" xfId="9" applyNumberFormat="1" applyFont="1"/>
    <xf numFmtId="3" fontId="19" fillId="0" borderId="0" xfId="6" applyNumberFormat="1" applyFont="1"/>
    <xf numFmtId="17" fontId="1" fillId="0" borderId="0" xfId="6" applyNumberFormat="1" applyFont="1"/>
    <xf numFmtId="165" fontId="15" fillId="0" borderId="0" xfId="7" applyNumberFormat="1" applyFont="1" applyBorder="1" applyAlignment="1">
      <alignment vertical="center"/>
    </xf>
    <xf numFmtId="17" fontId="6" fillId="0" borderId="0" xfId="7" applyNumberFormat="1" applyFont="1" applyFill="1" applyBorder="1" applyAlignment="1">
      <alignment vertical="center"/>
    </xf>
    <xf numFmtId="165" fontId="20" fillId="0" borderId="0" xfId="7" applyNumberFormat="1" applyFont="1" applyFill="1" applyBorder="1" applyAlignment="1">
      <alignment horizontal="right" vertical="center" wrapText="1"/>
    </xf>
    <xf numFmtId="17" fontId="15" fillId="0" borderId="0" xfId="7" applyNumberFormat="1" applyFont="1" applyBorder="1" applyAlignment="1">
      <alignment vertical="center"/>
    </xf>
    <xf numFmtId="164" fontId="21" fillId="0" borderId="0" xfId="9" applyNumberFormat="1" applyFont="1" applyFill="1" applyBorder="1" applyAlignment="1">
      <alignment horizontal="right" vertical="center" wrapText="1"/>
    </xf>
    <xf numFmtId="0" fontId="22" fillId="8" borderId="4" xfId="6" applyFont="1" applyFill="1" applyBorder="1" applyAlignment="1">
      <alignment horizontal="center" vertical="center" wrapText="1"/>
    </xf>
    <xf numFmtId="37" fontId="22" fillId="8" borderId="4" xfId="6" applyNumberFormat="1" applyFont="1" applyFill="1" applyBorder="1" applyAlignment="1">
      <alignment horizontal="center" vertical="center" wrapText="1"/>
    </xf>
    <xf numFmtId="49" fontId="20" fillId="9" borderId="4" xfId="6" applyNumberFormat="1" applyFont="1" applyFill="1" applyBorder="1" applyAlignment="1" applyProtection="1">
      <alignment horizontal="center" vertical="center"/>
    </xf>
    <xf numFmtId="165" fontId="20" fillId="9" borderId="4" xfId="6" applyNumberFormat="1" applyFont="1" applyFill="1" applyBorder="1" applyAlignment="1">
      <alignment horizontal="center" vertical="center" wrapText="1"/>
    </xf>
    <xf numFmtId="49" fontId="21" fillId="9" borderId="4" xfId="7" applyNumberFormat="1" applyFont="1" applyFill="1" applyBorder="1" applyAlignment="1" applyProtection="1">
      <alignment vertical="center"/>
    </xf>
    <xf numFmtId="165" fontId="21" fillId="9" borderId="4" xfId="7" applyNumberFormat="1" applyFont="1" applyFill="1" applyBorder="1" applyAlignment="1">
      <alignment horizontal="center" vertical="center" wrapText="1"/>
    </xf>
    <xf numFmtId="0" fontId="23" fillId="0" borderId="0" xfId="10"/>
    <xf numFmtId="0" fontId="9" fillId="0" borderId="0" xfId="10" applyFont="1" applyAlignment="1">
      <alignment horizontal="justify" vertical="distributed"/>
    </xf>
    <xf numFmtId="165" fontId="23" fillId="0" borderId="0" xfId="10" applyNumberFormat="1"/>
    <xf numFmtId="0" fontId="9" fillId="0" borderId="0" xfId="10" applyFont="1" applyAlignment="1">
      <alignment horizontal="justify" vertical="justify" readingOrder="1"/>
    </xf>
    <xf numFmtId="0" fontId="9" fillId="0" borderId="0" xfId="10" applyFont="1"/>
    <xf numFmtId="0" fontId="9" fillId="0" borderId="0" xfId="10" applyFont="1" applyAlignment="1">
      <alignment vertical="justify" readingOrder="1"/>
    </xf>
    <xf numFmtId="167" fontId="0" fillId="0" borderId="0" xfId="11" applyNumberFormat="1" applyFont="1"/>
    <xf numFmtId="3" fontId="24" fillId="0" borderId="0" xfId="10" applyNumberFormat="1" applyFont="1"/>
    <xf numFmtId="3" fontId="23" fillId="0" borderId="0" xfId="10" applyNumberFormat="1"/>
    <xf numFmtId="0" fontId="8" fillId="5" borderId="0" xfId="10" applyFont="1" applyFill="1" applyAlignment="1">
      <alignment horizontal="center" vertical="center" wrapText="1"/>
    </xf>
    <xf numFmtId="0" fontId="9" fillId="4" borderId="1" xfId="10" applyFont="1" applyFill="1" applyBorder="1"/>
    <xf numFmtId="167" fontId="9" fillId="4" borderId="1" xfId="10" applyNumberFormat="1" applyFont="1" applyFill="1" applyBorder="1" applyAlignment="1">
      <alignment horizontal="center"/>
    </xf>
    <xf numFmtId="164" fontId="9" fillId="4" borderId="1" xfId="12" applyNumberFormat="1" applyFont="1" applyFill="1" applyBorder="1" applyAlignment="1">
      <alignment horizontal="center"/>
    </xf>
    <xf numFmtId="0" fontId="8" fillId="4" borderId="1" xfId="10" applyFont="1" applyFill="1" applyBorder="1"/>
    <xf numFmtId="167" fontId="8" fillId="4" borderId="1" xfId="10" applyNumberFormat="1" applyFont="1" applyFill="1" applyBorder="1"/>
    <xf numFmtId="167" fontId="9" fillId="4" borderId="1" xfId="10" applyNumberFormat="1" applyFont="1" applyFill="1" applyBorder="1"/>
    <xf numFmtId="0" fontId="25" fillId="0" borderId="0" xfId="13"/>
    <xf numFmtId="0" fontId="26" fillId="3" borderId="5" xfId="2" applyFont="1" applyFill="1" applyBorder="1" applyAlignment="1">
      <alignment horizontal="center" vertical="center" wrapText="1"/>
    </xf>
    <xf numFmtId="0" fontId="26" fillId="10" borderId="5" xfId="2" applyFont="1" applyFill="1" applyBorder="1" applyAlignment="1">
      <alignment horizontal="center" vertical="center" wrapText="1"/>
    </xf>
    <xf numFmtId="165" fontId="3" fillId="0" borderId="0" xfId="2" applyNumberFormat="1" applyAlignment="1">
      <alignment horizontal="center" vertical="center"/>
    </xf>
    <xf numFmtId="165" fontId="3" fillId="0" borderId="0" xfId="2" applyNumberFormat="1" applyFont="1" applyFill="1" applyAlignment="1">
      <alignment horizontal="center" vertical="center" wrapText="1"/>
    </xf>
    <xf numFmtId="164" fontId="0" fillId="0" borderId="0" xfId="14" applyNumberFormat="1" applyFont="1" applyFill="1" applyAlignment="1">
      <alignment horizontal="center" vertical="center" wrapText="1"/>
    </xf>
    <xf numFmtId="164" fontId="27" fillId="11" borderId="5" xfId="14" applyNumberFormat="1" applyFont="1" applyFill="1" applyBorder="1" applyAlignment="1">
      <alignment vertical="center" wrapText="1"/>
    </xf>
    <xf numFmtId="165" fontId="27" fillId="11" borderId="5" xfId="14" applyNumberFormat="1" applyFont="1" applyFill="1" applyBorder="1" applyAlignment="1">
      <alignment horizontal="center" vertical="center" wrapText="1"/>
    </xf>
    <xf numFmtId="165" fontId="27" fillId="10" borderId="5" xfId="14" applyNumberFormat="1" applyFont="1" applyFill="1" applyBorder="1" applyAlignment="1">
      <alignment horizontal="center" vertical="center" wrapText="1"/>
    </xf>
    <xf numFmtId="164" fontId="0" fillId="10" borderId="5" xfId="14" applyNumberFormat="1" applyFont="1" applyFill="1" applyBorder="1" applyAlignment="1">
      <alignment horizontal="center" vertical="center" wrapText="1"/>
    </xf>
    <xf numFmtId="0" fontId="3" fillId="0" borderId="0" xfId="2" applyFont="1" applyFill="1" applyAlignment="1">
      <alignment vertical="center" wrapText="1"/>
    </xf>
    <xf numFmtId="0" fontId="3" fillId="0" borderId="0" xfId="2" applyFont="1" applyFill="1"/>
    <xf numFmtId="165" fontId="3" fillId="0" borderId="0" xfId="2" applyNumberFormat="1" applyFont="1" applyFill="1" applyAlignment="1">
      <alignment horizontal="center"/>
    </xf>
    <xf numFmtId="164" fontId="0" fillId="0" borderId="0" xfId="14" applyNumberFormat="1" applyFont="1" applyFill="1" applyAlignment="1">
      <alignment horizontal="center"/>
    </xf>
    <xf numFmtId="0" fontId="2" fillId="0" borderId="0" xfId="2" applyFont="1"/>
    <xf numFmtId="165" fontId="3" fillId="0" borderId="0" xfId="2" applyNumberFormat="1" applyAlignment="1">
      <alignment horizontal="center"/>
    </xf>
    <xf numFmtId="164" fontId="0" fillId="0" borderId="0" xfId="14" applyNumberFormat="1" applyFont="1" applyAlignment="1">
      <alignment horizontal="center"/>
    </xf>
    <xf numFmtId="165" fontId="27" fillId="11" borderId="5" xfId="14" applyNumberFormat="1" applyFont="1" applyFill="1" applyBorder="1" applyAlignment="1">
      <alignment vertical="center" wrapText="1"/>
    </xf>
    <xf numFmtId="9" fontId="26" fillId="10" borderId="5" xfId="14" applyNumberFormat="1" applyFont="1" applyFill="1" applyBorder="1" applyAlignment="1">
      <alignment horizontal="center" vertical="center" wrapText="1"/>
    </xf>
    <xf numFmtId="9" fontId="0" fillId="0" borderId="0" xfId="14" applyNumberFormat="1" applyFont="1"/>
    <xf numFmtId="4" fontId="28" fillId="0" borderId="0" xfId="2" applyNumberFormat="1" applyFont="1"/>
    <xf numFmtId="168" fontId="3" fillId="0" borderId="0" xfId="2" applyNumberFormat="1" applyFill="1" applyBorder="1"/>
    <xf numFmtId="0" fontId="3" fillId="0" borderId="0" xfId="2" applyFont="1" applyAlignment="1"/>
    <xf numFmtId="0" fontId="29" fillId="0" borderId="1" xfId="2" applyFont="1" applyBorder="1" applyAlignment="1">
      <alignment horizontal="center"/>
    </xf>
    <xf numFmtId="168" fontId="3" fillId="0" borderId="0" xfId="2" applyNumberFormat="1" applyFont="1" applyFill="1"/>
    <xf numFmtId="0" fontId="29" fillId="0" borderId="1" xfId="2" applyFont="1" applyFill="1" applyBorder="1" applyAlignment="1">
      <alignment horizontal="center"/>
    </xf>
    <xf numFmtId="9" fontId="0" fillId="0" borderId="0" xfId="14" applyFont="1"/>
    <xf numFmtId="0" fontId="15" fillId="0" borderId="0" xfId="15" applyNumberFormat="1" applyFont="1" applyBorder="1" applyAlignment="1">
      <alignment vertical="center"/>
    </xf>
    <xf numFmtId="165" fontId="29" fillId="0" borderId="0" xfId="16" applyNumberFormat="1" applyFont="1" applyFill="1"/>
    <xf numFmtId="0" fontId="13" fillId="0" borderId="0" xfId="16" applyFont="1" applyFill="1"/>
    <xf numFmtId="0" fontId="13" fillId="0" borderId="0" xfId="16" applyFont="1" applyFill="1" applyBorder="1"/>
    <xf numFmtId="0" fontId="9" fillId="0" borderId="0" xfId="17" applyFont="1"/>
    <xf numFmtId="0" fontId="29" fillId="0" borderId="0" xfId="16" applyFont="1" applyFill="1" applyAlignment="1">
      <alignment horizontal="left"/>
    </xf>
    <xf numFmtId="0" fontId="29" fillId="0" borderId="0" xfId="16" applyFont="1" applyFill="1"/>
    <xf numFmtId="0" fontId="29" fillId="0" borderId="0" xfId="16" applyFont="1" applyFill="1" applyBorder="1"/>
    <xf numFmtId="0" fontId="29" fillId="0" borderId="6" xfId="16" applyFont="1" applyBorder="1"/>
    <xf numFmtId="0" fontId="29" fillId="0" borderId="6" xfId="16" applyFont="1" applyBorder="1" applyAlignment="1">
      <alignment horizontal="centerContinuous"/>
    </xf>
    <xf numFmtId="0" fontId="29" fillId="0" borderId="7" xfId="16" applyFont="1" applyBorder="1" applyAlignment="1">
      <alignment horizontal="centerContinuous"/>
    </xf>
    <xf numFmtId="0" fontId="29" fillId="11" borderId="7" xfId="16" applyFont="1" applyFill="1" applyBorder="1"/>
    <xf numFmtId="0" fontId="29" fillId="11" borderId="7" xfId="16" applyFont="1" applyFill="1" applyBorder="1" applyAlignment="1">
      <alignment horizontal="center"/>
    </xf>
    <xf numFmtId="0" fontId="29" fillId="0" borderId="7" xfId="16" applyFont="1" applyFill="1" applyBorder="1"/>
    <xf numFmtId="0" fontId="29" fillId="12" borderId="7" xfId="16" applyFont="1" applyFill="1" applyBorder="1" applyAlignment="1">
      <alignment horizontal="center"/>
    </xf>
    <xf numFmtId="0" fontId="29" fillId="0" borderId="8" xfId="16" applyFont="1" applyBorder="1" applyAlignment="1">
      <alignment horizontal="center"/>
    </xf>
    <xf numFmtId="0" fontId="29" fillId="0" borderId="9" xfId="16" applyFont="1" applyBorder="1" applyAlignment="1">
      <alignment horizontal="center"/>
    </xf>
    <xf numFmtId="0" fontId="29" fillId="0" borderId="0" xfId="16" applyFont="1" applyBorder="1" applyAlignment="1">
      <alignment horizontal="center"/>
    </xf>
    <xf numFmtId="0" fontId="29" fillId="11" borderId="0" xfId="16" applyFont="1" applyFill="1" applyBorder="1" applyAlignment="1">
      <alignment horizontal="center"/>
    </xf>
    <xf numFmtId="0" fontId="29" fillId="0" borderId="0" xfId="16" applyFont="1" applyFill="1" applyBorder="1" applyAlignment="1">
      <alignment horizontal="center"/>
    </xf>
    <xf numFmtId="0" fontId="29" fillId="12" borderId="1" xfId="16" applyFont="1" applyFill="1" applyBorder="1" applyAlignment="1">
      <alignment horizontal="center"/>
    </xf>
    <xf numFmtId="0" fontId="13" fillId="0" borderId="0" xfId="16" applyAlignment="1">
      <alignment horizontal="left"/>
    </xf>
    <xf numFmtId="168" fontId="13" fillId="0" borderId="0" xfId="16" applyNumberFormat="1"/>
    <xf numFmtId="168" fontId="13" fillId="13" borderId="0" xfId="16" applyNumberFormat="1" applyFill="1"/>
    <xf numFmtId="168" fontId="13" fillId="0" borderId="0" xfId="16" applyNumberFormat="1" applyFill="1"/>
    <xf numFmtId="168" fontId="13" fillId="0" borderId="0" xfId="16" applyNumberFormat="1" applyFill="1" applyBorder="1"/>
    <xf numFmtId="168" fontId="13" fillId="13" borderId="0" xfId="16" applyNumberFormat="1" applyFill="1" applyBorder="1"/>
    <xf numFmtId="168" fontId="13" fillId="0" borderId="10" xfId="16" applyNumberFormat="1" applyFill="1" applyBorder="1"/>
    <xf numFmtId="0" fontId="29" fillId="14" borderId="11" xfId="16" applyFont="1" applyFill="1" applyBorder="1" applyAlignment="1">
      <alignment horizontal="left"/>
    </xf>
    <xf numFmtId="168" fontId="29" fillId="14" borderId="11" xfId="16" applyNumberFormat="1" applyFont="1" applyFill="1" applyBorder="1"/>
    <xf numFmtId="168" fontId="29" fillId="14" borderId="0" xfId="16" applyNumberFormat="1" applyFont="1" applyFill="1" applyBorder="1"/>
    <xf numFmtId="168" fontId="29" fillId="14" borderId="12" xfId="16" applyNumberFormat="1" applyFont="1" applyFill="1" applyBorder="1"/>
    <xf numFmtId="0" fontId="30" fillId="0" borderId="9" xfId="16" applyFont="1" applyFill="1" applyBorder="1" applyAlignment="1">
      <alignment horizontal="left"/>
    </xf>
    <xf numFmtId="168" fontId="30" fillId="0" borderId="0" xfId="16" applyNumberFormat="1" applyFont="1" applyFill="1"/>
    <xf numFmtId="0" fontId="31" fillId="0" borderId="0" xfId="18"/>
    <xf numFmtId="1" fontId="31" fillId="0" borderId="0" xfId="18" applyNumberFormat="1"/>
    <xf numFmtId="165" fontId="31" fillId="0" borderId="0" xfId="18" applyNumberFormat="1"/>
    <xf numFmtId="3" fontId="0" fillId="0" borderId="0" xfId="0" applyNumberFormat="1"/>
    <xf numFmtId="1" fontId="0" fillId="0" borderId="0" xfId="1" applyNumberFormat="1" applyFont="1" applyFill="1" applyProtection="1"/>
    <xf numFmtId="165" fontId="0" fillId="0" borderId="0" xfId="1" applyNumberFormat="1" applyFont="1" applyFill="1" applyProtection="1"/>
    <xf numFmtId="0" fontId="16" fillId="15" borderId="0" xfId="18" applyFont="1" applyFill="1" applyAlignment="1">
      <alignment horizontal="center" vertical="center" wrapText="1"/>
    </xf>
    <xf numFmtId="0" fontId="32" fillId="16" borderId="0" xfId="18" applyFont="1" applyFill="1" applyAlignment="1">
      <alignment horizontal="left" vertical="center" wrapText="1"/>
    </xf>
    <xf numFmtId="164" fontId="33" fillId="17" borderId="0" xfId="18" applyNumberFormat="1" applyFont="1" applyFill="1" applyAlignment="1">
      <alignment horizontal="center" vertical="center" wrapText="1"/>
    </xf>
    <xf numFmtId="3" fontId="33" fillId="17" borderId="0" xfId="18" applyNumberFormat="1" applyFont="1" applyFill="1" applyAlignment="1">
      <alignment horizontal="center" vertical="center" wrapText="1"/>
    </xf>
    <xf numFmtId="0" fontId="32" fillId="16" borderId="13" xfId="18" applyFont="1" applyFill="1" applyBorder="1" applyAlignment="1">
      <alignment horizontal="left" vertical="center" wrapText="1"/>
    </xf>
    <xf numFmtId="164" fontId="33" fillId="0" borderId="14" xfId="18" applyNumberFormat="1" applyFont="1" applyBorder="1" applyAlignment="1">
      <alignment horizontal="center" vertical="center" wrapText="1"/>
    </xf>
    <xf numFmtId="3" fontId="33" fillId="0" borderId="14" xfId="18" applyNumberFormat="1" applyFont="1" applyBorder="1" applyAlignment="1">
      <alignment horizontal="center" vertical="center" wrapText="1"/>
    </xf>
    <xf numFmtId="0" fontId="34" fillId="18" borderId="0" xfId="18" applyFont="1" applyFill="1" applyAlignment="1">
      <alignment horizontal="center" vertical="center" wrapText="1"/>
    </xf>
    <xf numFmtId="164" fontId="34" fillId="18" borderId="0" xfId="18" applyNumberFormat="1" applyFont="1" applyFill="1" applyAlignment="1">
      <alignment horizontal="center" vertical="center" wrapText="1"/>
    </xf>
    <xf numFmtId="3" fontId="34" fillId="18" borderId="0" xfId="18" applyNumberFormat="1" applyFont="1" applyFill="1" applyAlignment="1">
      <alignment horizontal="center" vertical="center" wrapText="1"/>
    </xf>
    <xf numFmtId="0" fontId="2" fillId="5" borderId="0" xfId="0" applyFont="1" applyFill="1" applyAlignment="1">
      <alignment vertical="center" wrapText="1"/>
    </xf>
    <xf numFmtId="0" fontId="2" fillId="19" borderId="15" xfId="0" applyFont="1" applyFill="1" applyBorder="1" applyAlignment="1">
      <alignment vertical="center" wrapText="1"/>
    </xf>
    <xf numFmtId="0" fontId="2" fillId="19" borderId="0" xfId="0" applyFont="1" applyFill="1" applyBorder="1" applyAlignment="1">
      <alignment vertical="center" wrapText="1"/>
    </xf>
    <xf numFmtId="0" fontId="0" fillId="0" borderId="0" xfId="0" applyAlignment="1">
      <alignment vertical="center" wrapText="1"/>
    </xf>
    <xf numFmtId="0" fontId="35" fillId="20" borderId="17" xfId="0" applyFont="1" applyFill="1" applyBorder="1"/>
    <xf numFmtId="169" fontId="35" fillId="20" borderId="18" xfId="0" applyNumberFormat="1" applyFont="1" applyFill="1" applyBorder="1"/>
    <xf numFmtId="0" fontId="9" fillId="4" borderId="1" xfId="0" applyFont="1" applyFill="1" applyBorder="1"/>
    <xf numFmtId="170" fontId="0" fillId="4" borderId="1" xfId="19" applyNumberFormat="1" applyFont="1" applyFill="1" applyBorder="1"/>
    <xf numFmtId="0" fontId="8" fillId="4" borderId="1" xfId="0" applyFont="1" applyFill="1" applyBorder="1"/>
    <xf numFmtId="170" fontId="2" fillId="4" borderId="1" xfId="19" applyNumberFormat="1" applyFont="1" applyFill="1" applyBorder="1"/>
    <xf numFmtId="3" fontId="31" fillId="0" borderId="0" xfId="18" applyNumberFormat="1"/>
    <xf numFmtId="168" fontId="31" fillId="0" borderId="0" xfId="18" applyNumberFormat="1"/>
    <xf numFmtId="17" fontId="0" fillId="0" borderId="0" xfId="0" applyNumberFormat="1"/>
    <xf numFmtId="0" fontId="0" fillId="0" borderId="0" xfId="0" applyFill="1"/>
    <xf numFmtId="0" fontId="29" fillId="0" borderId="0" xfId="0" applyFont="1"/>
    <xf numFmtId="0" fontId="9" fillId="0" borderId="0" xfId="0" applyFont="1"/>
    <xf numFmtId="0" fontId="36" fillId="0" borderId="0" xfId="0" applyFont="1" applyAlignment="1">
      <alignment horizontal="left" vertical="center"/>
    </xf>
    <xf numFmtId="0" fontId="30" fillId="0" borderId="0" xfId="0" applyFont="1"/>
    <xf numFmtId="0" fontId="30" fillId="0" borderId="0" xfId="0" applyFont="1" applyFill="1" applyBorder="1"/>
    <xf numFmtId="0" fontId="26" fillId="21" borderId="5" xfId="0" applyFont="1" applyFill="1" applyBorder="1"/>
    <xf numFmtId="9" fontId="26" fillId="21" borderId="5" xfId="0" applyNumberFormat="1" applyFont="1" applyFill="1" applyBorder="1"/>
    <xf numFmtId="3" fontId="26" fillId="21" borderId="5" xfId="0" applyNumberFormat="1" applyFont="1" applyFill="1" applyBorder="1"/>
    <xf numFmtId="0" fontId="27" fillId="11" borderId="5" xfId="0" applyFont="1" applyFill="1" applyBorder="1"/>
    <xf numFmtId="164" fontId="27" fillId="11" borderId="5" xfId="1" applyNumberFormat="1" applyFont="1" applyFill="1" applyBorder="1"/>
    <xf numFmtId="3" fontId="27" fillId="11" borderId="5" xfId="0" applyNumberFormat="1" applyFont="1" applyFill="1" applyBorder="1"/>
    <xf numFmtId="0" fontId="30" fillId="0" borderId="5" xfId="0" applyFont="1" applyBorder="1"/>
    <xf numFmtId="164" fontId="30" fillId="0" borderId="5" xfId="1" applyNumberFormat="1" applyFont="1" applyBorder="1"/>
    <xf numFmtId="3" fontId="30" fillId="0" borderId="5" xfId="0" applyNumberFormat="1" applyFont="1" applyBorder="1"/>
    <xf numFmtId="3" fontId="30" fillId="0" borderId="5" xfId="0" applyNumberFormat="1" applyFont="1" applyFill="1" applyBorder="1"/>
    <xf numFmtId="0" fontId="30" fillId="0" borderId="5" xfId="0" applyFont="1" applyFill="1" applyBorder="1"/>
    <xf numFmtId="0" fontId="26" fillId="21" borderId="5" xfId="0" applyFont="1" applyFill="1" applyBorder="1" applyAlignment="1">
      <alignment horizontal="center" vertical="center" wrapText="1"/>
    </xf>
    <xf numFmtId="0" fontId="26" fillId="21" borderId="5" xfId="0" applyFont="1" applyFill="1" applyBorder="1" applyAlignment="1">
      <alignment vertical="center"/>
    </xf>
    <xf numFmtId="49" fontId="27" fillId="0" borderId="0" xfId="0" applyNumberFormat="1" applyFont="1" applyAlignment="1">
      <alignment horizontal="left"/>
    </xf>
    <xf numFmtId="0" fontId="27" fillId="0" borderId="0" xfId="0" applyFont="1"/>
    <xf numFmtId="164" fontId="30" fillId="0" borderId="5" xfId="1" applyNumberFormat="1" applyFont="1" applyFill="1" applyBorder="1"/>
    <xf numFmtId="0" fontId="30" fillId="0" borderId="5" xfId="0" applyFont="1" applyFill="1" applyBorder="1" applyAlignment="1">
      <alignment horizontal="center" wrapText="1"/>
    </xf>
    <xf numFmtId="3" fontId="30" fillId="0" borderId="5" xfId="0" applyNumberFormat="1" applyFont="1" applyFill="1" applyBorder="1" applyAlignment="1">
      <alignment horizontal="right" wrapText="1"/>
    </xf>
    <xf numFmtId="164" fontId="30" fillId="0" borderId="0" xfId="1" applyNumberFormat="1" applyFont="1"/>
    <xf numFmtId="9" fontId="30" fillId="0" borderId="0" xfId="1" applyFont="1"/>
    <xf numFmtId="0" fontId="30" fillId="0" borderId="0" xfId="0" applyFont="1" applyAlignment="1"/>
    <xf numFmtId="0" fontId="26" fillId="10" borderId="5" xfId="0" applyFont="1" applyFill="1" applyBorder="1" applyAlignment="1">
      <alignment horizontal="center"/>
    </xf>
    <xf numFmtId="0" fontId="0" fillId="0" borderId="5" xfId="0" applyBorder="1"/>
    <xf numFmtId="3" fontId="30" fillId="0" borderId="5" xfId="0" applyNumberFormat="1" applyFont="1" applyBorder="1" applyAlignment="1">
      <alignment horizontal="right" wrapText="1"/>
    </xf>
    <xf numFmtId="3" fontId="9" fillId="0" borderId="0" xfId="0" applyNumberFormat="1" applyFont="1"/>
    <xf numFmtId="164" fontId="9" fillId="0" borderId="0" xfId="1" applyNumberFormat="1" applyFont="1"/>
    <xf numFmtId="3" fontId="27" fillId="0" borderId="25" xfId="0" applyNumberFormat="1" applyFont="1" applyFill="1" applyBorder="1"/>
    <xf numFmtId="164" fontId="27" fillId="0" borderId="25" xfId="1" applyNumberFormat="1" applyFont="1" applyFill="1" applyBorder="1" applyAlignment="1">
      <alignment horizontal="center"/>
    </xf>
    <xf numFmtId="0" fontId="20" fillId="0" borderId="25" xfId="0" applyFont="1" applyFill="1" applyBorder="1"/>
    <xf numFmtId="3" fontId="30" fillId="22" borderId="0" xfId="0" applyNumberFormat="1" applyFont="1" applyFill="1" applyBorder="1"/>
    <xf numFmtId="164" fontId="30" fillId="22" borderId="0" xfId="1" applyNumberFormat="1" applyFont="1" applyFill="1" applyBorder="1" applyAlignment="1">
      <alignment horizontal="center"/>
    </xf>
    <xf numFmtId="0" fontId="20" fillId="22" borderId="0" xfId="0" applyFont="1" applyFill="1" applyBorder="1"/>
    <xf numFmtId="3" fontId="30" fillId="0" borderId="0" xfId="0" applyNumberFormat="1" applyFont="1" applyFill="1" applyBorder="1"/>
    <xf numFmtId="164" fontId="30" fillId="0" borderId="0" xfId="1" applyNumberFormat="1" applyFont="1" applyFill="1" applyBorder="1" applyAlignment="1">
      <alignment horizontal="center"/>
    </xf>
    <xf numFmtId="0" fontId="20" fillId="0" borderId="0" xfId="0" applyFont="1" applyFill="1" applyBorder="1"/>
    <xf numFmtId="0" fontId="20" fillId="16" borderId="0" xfId="0" applyFont="1" applyFill="1" applyBorder="1" applyAlignment="1">
      <alignment horizontal="center" vertical="center"/>
    </xf>
    <xf numFmtId="9" fontId="9" fillId="0" borderId="0" xfId="1" applyFont="1"/>
    <xf numFmtId="168" fontId="9" fillId="0" borderId="0" xfId="0" applyNumberFormat="1" applyFont="1"/>
    <xf numFmtId="3" fontId="37" fillId="0" borderId="0" xfId="0" applyNumberFormat="1" applyFont="1" applyFill="1" applyBorder="1"/>
    <xf numFmtId="9" fontId="9" fillId="0" borderId="0" xfId="1" applyNumberFormat="1" applyFont="1"/>
    <xf numFmtId="3" fontId="30" fillId="11" borderId="0" xfId="0" applyNumberFormat="1" applyFont="1" applyFill="1" applyBorder="1"/>
    <xf numFmtId="164" fontId="30" fillId="11" borderId="0" xfId="1" applyNumberFormat="1" applyFont="1" applyFill="1" applyBorder="1" applyAlignment="1">
      <alignment horizontal="center"/>
    </xf>
    <xf numFmtId="0" fontId="20" fillId="11" borderId="0" xfId="0" applyFont="1" applyFill="1" applyBorder="1"/>
    <xf numFmtId="165" fontId="9" fillId="0" borderId="0" xfId="0" applyNumberFormat="1" applyFont="1"/>
    <xf numFmtId="0" fontId="0" fillId="0" borderId="0" xfId="6" applyFont="1"/>
    <xf numFmtId="0" fontId="16" fillId="6" borderId="2" xfId="2" applyFont="1" applyFill="1" applyBorder="1" applyAlignment="1">
      <alignment horizontal="center" vertical="center" wrapText="1"/>
    </xf>
    <xf numFmtId="17" fontId="16" fillId="6" borderId="2" xfId="2" applyNumberFormat="1" applyFont="1" applyFill="1" applyBorder="1" applyAlignment="1">
      <alignment horizontal="center" vertical="center" wrapText="1"/>
    </xf>
    <xf numFmtId="0" fontId="38" fillId="7" borderId="2" xfId="2" applyFont="1" applyFill="1" applyBorder="1" applyAlignment="1">
      <alignment horizontal="left" vertical="center" wrapText="1"/>
    </xf>
    <xf numFmtId="10" fontId="38" fillId="7" borderId="2" xfId="14" applyNumberFormat="1" applyFont="1" applyFill="1" applyBorder="1" applyAlignment="1">
      <alignment horizontal="center" vertical="center"/>
    </xf>
    <xf numFmtId="10" fontId="38" fillId="7" borderId="2" xfId="14" applyNumberFormat="1" applyFont="1" applyFill="1" applyBorder="1" applyAlignment="1">
      <alignment horizontal="center" vertical="center" wrapText="1"/>
    </xf>
    <xf numFmtId="0" fontId="3" fillId="0" borderId="0" xfId="2" applyAlignment="1">
      <alignment horizontal="left"/>
    </xf>
    <xf numFmtId="0" fontId="38" fillId="7" borderId="2" xfId="2" applyFont="1" applyFill="1" applyBorder="1" applyAlignment="1">
      <alignment horizontal="left" vertical="center"/>
    </xf>
    <xf numFmtId="0" fontId="3" fillId="0" borderId="0" xfId="2" applyAlignment="1">
      <alignment horizontal="left" indent="1"/>
    </xf>
    <xf numFmtId="9" fontId="38" fillId="7" borderId="2" xfId="14" applyNumberFormat="1" applyFont="1" applyFill="1" applyBorder="1" applyAlignment="1">
      <alignment horizontal="center" vertical="center"/>
    </xf>
    <xf numFmtId="0" fontId="3" fillId="0" borderId="26" xfId="2" applyBorder="1"/>
    <xf numFmtId="0" fontId="3" fillId="0" borderId="1" xfId="2" applyBorder="1"/>
    <xf numFmtId="0" fontId="39" fillId="23" borderId="2" xfId="2" applyFont="1" applyFill="1" applyBorder="1" applyAlignment="1">
      <alignment horizontal="left" vertical="center"/>
    </xf>
    <xf numFmtId="9" fontId="39" fillId="23" borderId="2" xfId="14" applyNumberFormat="1" applyFont="1" applyFill="1" applyBorder="1" applyAlignment="1">
      <alignment horizontal="center" vertical="center"/>
    </xf>
    <xf numFmtId="44" fontId="0" fillId="24" borderId="5" xfId="20" applyFont="1" applyFill="1" applyBorder="1"/>
    <xf numFmtId="0" fontId="2" fillId="16" borderId="5" xfId="0" applyFont="1" applyFill="1" applyBorder="1" applyAlignment="1">
      <alignment horizontal="center"/>
    </xf>
    <xf numFmtId="44" fontId="0" fillId="0" borderId="5" xfId="20" applyFont="1" applyFill="1" applyBorder="1"/>
    <xf numFmtId="44" fontId="0" fillId="0" borderId="5" xfId="20" applyFont="1" applyBorder="1"/>
    <xf numFmtId="44" fontId="0" fillId="0" borderId="5" xfId="20" applyFont="1" applyBorder="1" applyAlignment="1">
      <alignment horizontal="center"/>
    </xf>
    <xf numFmtId="0" fontId="2" fillId="5" borderId="5" xfId="0" applyFont="1" applyFill="1" applyBorder="1" applyAlignment="1">
      <alignment horizontal="center"/>
    </xf>
    <xf numFmtId="0" fontId="2" fillId="16" borderId="5" xfId="0" applyFont="1" applyFill="1" applyBorder="1" applyAlignment="1">
      <alignment horizontal="center" wrapText="1"/>
    </xf>
    <xf numFmtId="44" fontId="15" fillId="0" borderId="5" xfId="20" applyFont="1" applyFill="1" applyBorder="1" applyAlignment="1">
      <alignment vertical="center" wrapText="1"/>
    </xf>
    <xf numFmtId="0" fontId="2" fillId="16" borderId="5" xfId="0" applyFont="1" applyFill="1" applyBorder="1" applyAlignment="1">
      <alignment horizontal="center" vertical="center" wrapText="1"/>
    </xf>
    <xf numFmtId="0" fontId="11" fillId="25" borderId="24" xfId="0" applyFont="1" applyFill="1" applyBorder="1" applyAlignment="1">
      <alignment horizontal="center" vertical="center" wrapText="1"/>
    </xf>
    <xf numFmtId="0" fontId="2" fillId="16" borderId="5" xfId="0" applyFont="1" applyFill="1" applyBorder="1" applyAlignment="1">
      <alignment horizontal="center" vertical="center"/>
    </xf>
    <xf numFmtId="9" fontId="0" fillId="0" borderId="0" xfId="0" applyNumberFormat="1"/>
    <xf numFmtId="44" fontId="15" fillId="0" borderId="5" xfId="21" applyFont="1" applyFill="1" applyBorder="1" applyAlignment="1">
      <alignment vertical="center" wrapText="1"/>
    </xf>
    <xf numFmtId="44" fontId="0" fillId="0" borderId="5" xfId="21" applyFont="1" applyBorder="1"/>
    <xf numFmtId="44" fontId="0" fillId="0" borderId="5" xfId="21" applyFont="1" applyBorder="1" applyAlignment="1">
      <alignment horizontal="center"/>
    </xf>
    <xf numFmtId="44" fontId="0" fillId="0" borderId="5" xfId="21" applyFont="1" applyFill="1" applyBorder="1"/>
    <xf numFmtId="44" fontId="0" fillId="0" borderId="0" xfId="20" applyFont="1" applyFill="1" applyBorder="1"/>
    <xf numFmtId="2" fontId="40" fillId="0" borderId="5" xfId="0" applyNumberFormat="1" applyFont="1" applyBorder="1" applyAlignment="1">
      <alignment horizontal="center"/>
    </xf>
    <xf numFmtId="0" fontId="2" fillId="16" borderId="19" xfId="0" applyFont="1" applyFill="1" applyBorder="1" applyAlignment="1">
      <alignment horizontal="center"/>
    </xf>
    <xf numFmtId="9" fontId="0" fillId="0" borderId="0" xfId="1" applyFont="1"/>
    <xf numFmtId="0" fontId="10" fillId="26" borderId="0" xfId="4" applyFill="1" applyAlignment="1">
      <alignment horizontal="center"/>
    </xf>
    <xf numFmtId="0" fontId="2" fillId="5" borderId="0" xfId="0" applyFont="1" applyFill="1" applyAlignment="1">
      <alignment horizontal="center" vertical="center" wrapText="1"/>
    </xf>
    <xf numFmtId="0" fontId="2" fillId="5" borderId="0" xfId="0" applyFont="1" applyFill="1" applyAlignment="1">
      <alignment horizontal="center"/>
    </xf>
    <xf numFmtId="0" fontId="0" fillId="5" borderId="0" xfId="0" applyFont="1" applyFill="1" applyAlignment="1">
      <alignment horizontal="center"/>
    </xf>
    <xf numFmtId="0" fontId="20" fillId="16" borderId="0" xfId="0" applyFont="1" applyFill="1" applyBorder="1" applyAlignment="1">
      <alignment horizontal="center" vertical="center" wrapText="1"/>
    </xf>
    <xf numFmtId="49" fontId="20" fillId="16" borderId="0" xfId="0" applyNumberFormat="1" applyFont="1" applyFill="1" applyBorder="1" applyAlignment="1">
      <alignment horizontal="center" vertical="center"/>
    </xf>
    <xf numFmtId="49" fontId="20" fillId="16" borderId="0" xfId="0" applyNumberFormat="1" applyFont="1" applyFill="1" applyBorder="1" applyAlignment="1">
      <alignment horizontal="center" vertical="center" wrapText="1"/>
    </xf>
    <xf numFmtId="0" fontId="20" fillId="16" borderId="0" xfId="0" applyFont="1" applyFill="1" applyBorder="1" applyAlignment="1">
      <alignment horizontal="center" wrapText="1"/>
    </xf>
    <xf numFmtId="0" fontId="9" fillId="0" borderId="0" xfId="0" applyFont="1" applyAlignment="1">
      <alignment horizontal="left" wrapText="1"/>
    </xf>
    <xf numFmtId="0" fontId="2" fillId="16" borderId="0" xfId="0" applyFont="1" applyFill="1" applyBorder="1" applyAlignment="1">
      <alignment horizontal="center"/>
    </xf>
    <xf numFmtId="0" fontId="2" fillId="0" borderId="0" xfId="0" applyFont="1" applyAlignment="1">
      <alignment horizontal="center" vertical="center"/>
    </xf>
    <xf numFmtId="0" fontId="0" fillId="0" borderId="0" xfId="0" applyAlignment="1">
      <alignment horizontal="center"/>
    </xf>
    <xf numFmtId="0" fontId="3" fillId="0" borderId="0" xfId="2" applyAlignment="1">
      <alignment horizontal="center"/>
    </xf>
    <xf numFmtId="0" fontId="29" fillId="0" borderId="7" xfId="16" applyFont="1" applyFill="1" applyBorder="1" applyAlignment="1">
      <alignment horizontal="center"/>
    </xf>
    <xf numFmtId="0" fontId="30" fillId="0" borderId="0" xfId="16" applyFont="1" applyFill="1" applyBorder="1" applyAlignment="1">
      <alignment horizontal="left"/>
    </xf>
    <xf numFmtId="0" fontId="29" fillId="0" borderId="7" xfId="16" applyFont="1" applyBorder="1" applyAlignment="1">
      <alignment horizontal="center"/>
    </xf>
    <xf numFmtId="0" fontId="29" fillId="0" borderId="7" xfId="16" applyFont="1" applyFill="1" applyBorder="1" applyAlignment="1">
      <alignment horizontal="center" wrapText="1"/>
    </xf>
    <xf numFmtId="0" fontId="35" fillId="20" borderId="16" xfId="0" applyFont="1" applyFill="1" applyBorder="1" applyAlignment="1">
      <alignment horizontal="center" vertical="center"/>
    </xf>
    <xf numFmtId="0" fontId="35" fillId="20" borderId="19" xfId="0" applyFont="1" applyFill="1" applyBorder="1" applyAlignment="1">
      <alignment horizontal="center" vertical="center"/>
    </xf>
    <xf numFmtId="0" fontId="35" fillId="20" borderId="20" xfId="0" applyFont="1" applyFill="1" applyBorder="1" applyAlignment="1">
      <alignment horizontal="center" vertical="center"/>
    </xf>
    <xf numFmtId="0" fontId="35" fillId="20" borderId="21" xfId="0" applyFont="1" applyFill="1" applyBorder="1" applyAlignment="1">
      <alignment horizontal="center" vertical="center"/>
    </xf>
    <xf numFmtId="0" fontId="0" fillId="4" borderId="22" xfId="0" applyFill="1" applyBorder="1" applyAlignment="1">
      <alignment horizontal="center"/>
    </xf>
    <xf numFmtId="0" fontId="0" fillId="4" borderId="0" xfId="0" applyFill="1" applyAlignment="1">
      <alignment horizontal="center"/>
    </xf>
    <xf numFmtId="0" fontId="30" fillId="0" borderId="0" xfId="0" applyFont="1" applyAlignment="1">
      <alignment horizontal="left" wrapText="1"/>
    </xf>
    <xf numFmtId="0" fontId="30" fillId="0" borderId="24"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27" fillId="0" borderId="24" xfId="0" applyFont="1" applyFill="1" applyBorder="1" applyAlignment="1">
      <alignment horizontal="center" vertical="center"/>
    </xf>
    <xf numFmtId="0" fontId="27" fillId="0" borderId="19"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5" xfId="0" applyFont="1" applyFill="1" applyBorder="1" applyAlignment="1">
      <alignment horizontal="center" vertical="center"/>
    </xf>
    <xf numFmtId="0" fontId="30" fillId="0" borderId="5" xfId="0" applyFont="1" applyFill="1" applyBorder="1" applyAlignment="1">
      <alignment horizontal="center" vertical="center" wrapText="1"/>
    </xf>
    <xf numFmtId="0" fontId="0" fillId="0" borderId="0" xfId="6" applyFont="1" applyFill="1"/>
    <xf numFmtId="0" fontId="34" fillId="0" borderId="0" xfId="0" applyFont="1"/>
    <xf numFmtId="0" fontId="33" fillId="0" borderId="0" xfId="0" applyFont="1" applyAlignment="1">
      <alignment horizontal="center"/>
    </xf>
  </cellXfs>
  <cellStyles count="22">
    <cellStyle name="Hipervínculo" xfId="4" builtinId="8"/>
    <cellStyle name="Millares 2" xfId="11"/>
    <cellStyle name="Millares 3" xfId="19"/>
    <cellStyle name="Moneda" xfId="20" builtinId="4"/>
    <cellStyle name="Moneda 2" xfId="21"/>
    <cellStyle name="Normal" xfId="0" builtinId="0"/>
    <cellStyle name="Normal 2" xfId="2"/>
    <cellStyle name="Normal 2 2" xfId="7"/>
    <cellStyle name="Normal 2 2 2" xfId="15"/>
    <cellStyle name="Normal 2 3" xfId="6"/>
    <cellStyle name="Normal 3" xfId="8"/>
    <cellStyle name="Normal 4" xfId="3"/>
    <cellStyle name="Normal 5" xfId="5"/>
    <cellStyle name="Normal 6" xfId="10"/>
    <cellStyle name="Normal 6 2" xfId="17"/>
    <cellStyle name="Normal 7" xfId="13"/>
    <cellStyle name="Normal 8" xfId="16"/>
    <cellStyle name="Normal 9" xfId="18"/>
    <cellStyle name="Porcentaje" xfId="1" builtinId="5"/>
    <cellStyle name="Porcentaje 2" xfId="12"/>
    <cellStyle name="Porcentaje 3" xfId="9"/>
    <cellStyle name="Porcentaje 4" xfId="14"/>
  </cellStyles>
  <dxfs count="5">
    <dxf>
      <font>
        <b/>
        <i val="0"/>
      </font>
    </dxf>
    <dxf>
      <font>
        <b/>
        <i val="0"/>
      </font>
    </dxf>
    <dxf>
      <font>
        <b/>
        <i val="0"/>
      </font>
    </dxf>
    <dxf>
      <fill>
        <patternFill>
          <bgColor rgb="FF92D050"/>
        </patternFill>
      </fill>
    </dxf>
    <dxf>
      <fill>
        <patternFill>
          <bgColor rgb="FFFFFF00"/>
        </patternFill>
      </fill>
    </dxf>
  </dxfs>
  <tableStyles count="0" defaultTableStyle="TableStyleMedium2" defaultPivotStyle="PivotStyleLight16"/>
  <colors>
    <mruColors>
      <color rgb="FFFFC000"/>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7.xml"/><Relationship Id="rId1" Type="http://schemas.microsoft.com/office/2011/relationships/chartStyle" Target="style7.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8.xml"/><Relationship Id="rId1" Type="http://schemas.microsoft.com/office/2011/relationships/chartStyle" Target="style8.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9.xml"/><Relationship Id="rId1" Type="http://schemas.microsoft.com/office/2011/relationships/chartStyle" Target="style9.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0.xml"/><Relationship Id="rId1" Type="http://schemas.microsoft.com/office/2011/relationships/chartStyle" Target="style10.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1.xml"/><Relationship Id="rId1" Type="http://schemas.microsoft.com/office/2011/relationships/chartStyle" Target="style11.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2.xml"/><Relationship Id="rId1" Type="http://schemas.microsoft.com/office/2011/relationships/chartStyle" Target="style12.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3.xml"/><Relationship Id="rId1" Type="http://schemas.microsoft.com/office/2011/relationships/chartStyle" Target="style13.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4.xml"/><Relationship Id="rId1" Type="http://schemas.microsoft.com/office/2011/relationships/chartStyle" Target="style14.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5.xml"/><Relationship Id="rId1" Type="http://schemas.microsoft.com/office/2011/relationships/chartStyle" Target="style15.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6.xml"/><Relationship Id="rId1" Type="http://schemas.microsoft.com/office/2011/relationships/chartStyle" Target="style1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7.xml"/><Relationship Id="rId1" Type="http://schemas.microsoft.com/office/2011/relationships/chartStyle" Target="style17.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8.xml"/><Relationship Id="rId1" Type="http://schemas.microsoft.com/office/2011/relationships/chartStyle" Target="style18.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9.xml"/><Relationship Id="rId1" Type="http://schemas.microsoft.com/office/2011/relationships/chartStyle" Target="style19.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20.xml"/><Relationship Id="rId1" Type="http://schemas.microsoft.com/office/2011/relationships/chartStyle" Target="style20.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21.xml"/><Relationship Id="rId1" Type="http://schemas.microsoft.com/office/2011/relationships/chartStyle" Target="style2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22.xml"/><Relationship Id="rId1" Type="http://schemas.microsoft.com/office/2011/relationships/chartStyle" Target="style2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23.xml"/><Relationship Id="rId1" Type="http://schemas.microsoft.com/office/2011/relationships/chartStyle" Target="style23.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24.xml"/><Relationship Id="rId1" Type="http://schemas.microsoft.com/office/2011/relationships/chartStyle" Target="style24.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25.xml"/><Relationship Id="rId1" Type="http://schemas.microsoft.com/office/2011/relationships/chartStyle" Target="style25.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26.xml"/><Relationship Id="rId1" Type="http://schemas.microsoft.com/office/2011/relationships/chartStyle" Target="style2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28.xml"/><Relationship Id="rId1" Type="http://schemas.microsoft.com/office/2011/relationships/chartStyle" Target="style28.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29.xml"/><Relationship Id="rId1" Type="http://schemas.microsoft.com/office/2011/relationships/chartStyle" Target="style29.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30.xml"/><Relationship Id="rId1" Type="http://schemas.microsoft.com/office/2011/relationships/chartStyle" Target="style30.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31.xml"/><Relationship Id="rId1" Type="http://schemas.microsoft.com/office/2011/relationships/chartStyle" Target="style31.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33.xml"/><Relationship Id="rId1" Type="http://schemas.microsoft.com/office/2011/relationships/chartStyle" Target="style33.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34.xml"/><Relationship Id="rId1" Type="http://schemas.microsoft.com/office/2011/relationships/chartStyle" Target="style34.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35.xml"/><Relationship Id="rId1" Type="http://schemas.microsoft.com/office/2011/relationships/chartStyle" Target="style35.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36.xml"/><Relationship Id="rId1" Type="http://schemas.microsoft.com/office/2011/relationships/chartStyle" Target="style36.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37.xml"/><Relationship Id="rId1" Type="http://schemas.microsoft.com/office/2011/relationships/chartStyle" Target="style37.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38.xml"/><Relationship Id="rId1" Type="http://schemas.microsoft.com/office/2011/relationships/chartStyle" Target="style38.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39.xml"/><Relationship Id="rId1" Type="http://schemas.microsoft.com/office/2011/relationships/chartStyle" Target="style39.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40.xml"/><Relationship Id="rId1" Type="http://schemas.microsoft.com/office/2011/relationships/chartStyle" Target="style40.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'F1'!$B$5</c:f>
              <c:strCache>
                <c:ptCount val="1"/>
                <c:pt idx="0">
                  <c:v>Aguacate</c:v>
                </c:pt>
              </c:strCache>
            </c:strRef>
          </c:tx>
          <c:spPr>
            <a:ln w="28575" cap="rnd">
              <a:solidFill>
                <a:srgbClr val="FBBB27"/>
              </a:solidFill>
              <a:round/>
            </a:ln>
            <a:effectLst/>
          </c:spPr>
          <c:marker>
            <c:symbol val="none"/>
          </c:marker>
          <c:cat>
            <c:strRef>
              <c:f>'F1'!$A$6:$A$24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'F1'!$B$6:$B$24</c:f>
              <c:numCache>
                <c:formatCode>_("$"* #,##0.00_);_("$"* \(#,##0.00\);_("$"* "-"??_);_(@_)</c:formatCode>
                <c:ptCount val="19"/>
                <c:pt idx="0">
                  <c:v>48</c:v>
                </c:pt>
                <c:pt idx="1">
                  <c:v>50</c:v>
                </c:pt>
                <c:pt idx="2">
                  <c:v>55</c:v>
                </c:pt>
                <c:pt idx="3">
                  <c:v>55</c:v>
                </c:pt>
                <c:pt idx="4">
                  <c:v>55</c:v>
                </c:pt>
                <c:pt idx="5">
                  <c:v>55</c:v>
                </c:pt>
                <c:pt idx="6">
                  <c:v>50</c:v>
                </c:pt>
                <c:pt idx="7">
                  <c:v>54</c:v>
                </c:pt>
                <c:pt idx="8">
                  <c:v>50</c:v>
                </c:pt>
                <c:pt idx="9">
                  <c:v>52</c:v>
                </c:pt>
                <c:pt idx="10">
                  <c:v>65</c:v>
                </c:pt>
                <c:pt idx="11">
                  <c:v>65</c:v>
                </c:pt>
                <c:pt idx="12">
                  <c:v>65</c:v>
                </c:pt>
                <c:pt idx="13">
                  <c:v>60</c:v>
                </c:pt>
                <c:pt idx="14">
                  <c:v>63</c:v>
                </c:pt>
                <c:pt idx="15">
                  <c:v>65</c:v>
                </c:pt>
                <c:pt idx="16">
                  <c:v>65</c:v>
                </c:pt>
                <c:pt idx="17">
                  <c:v>65</c:v>
                </c:pt>
                <c:pt idx="18">
                  <c:v>65</c:v>
                </c:pt>
              </c:numCache>
            </c:numRef>
          </c:val>
          <c:smooth val="0"/>
          <c:extLst>
            <c:ext xmlns:c16="http://schemas.microsoft.com/office/drawing/2014/chart" uri="{C3380CC4-5D6E-409C-BE32-E72D297353CC}">
              <c16:uniqueId val="{00000000-429A-4292-A132-2C873EF5F934}"/>
            </c:ext>
          </c:extLst>
        </c:ser>
        <c:ser>
          <c:idx val="1"/>
          <c:order val="1"/>
          <c:tx>
            <c:strRef>
              <c:f>'F1'!$C$5</c:f>
              <c:strCache>
                <c:ptCount val="1"/>
                <c:pt idx="0">
                  <c:v>Arroz</c:v>
                </c:pt>
              </c:strCache>
            </c:strRef>
          </c:tx>
          <c:spPr>
            <a:ln w="28575" cap="rnd">
              <a:solidFill>
                <a:srgbClr val="95682B"/>
              </a:solidFill>
              <a:round/>
            </a:ln>
            <a:effectLst/>
          </c:spPr>
          <c:marker>
            <c:symbol val="none"/>
          </c:marker>
          <c:cat>
            <c:strRef>
              <c:f>'F1'!$A$6:$A$24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'F1'!$C$6:$C$24</c:f>
              <c:numCache>
                <c:formatCode>_("$"* #,##0.00_);_("$"* \(#,##0.00\);_("$"* "-"??_);_(@_)</c:formatCode>
                <c:ptCount val="19"/>
                <c:pt idx="0">
                  <c:v>17</c:v>
                </c:pt>
                <c:pt idx="1">
                  <c:v>17</c:v>
                </c:pt>
                <c:pt idx="2">
                  <c:v>17</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numCache>
            </c:numRef>
          </c:val>
          <c:smooth val="0"/>
          <c:extLst>
            <c:ext xmlns:c16="http://schemas.microsoft.com/office/drawing/2014/chart" uri="{C3380CC4-5D6E-409C-BE32-E72D297353CC}">
              <c16:uniqueId val="{00000001-429A-4292-A132-2C873EF5F934}"/>
            </c:ext>
          </c:extLst>
        </c:ser>
        <c:ser>
          <c:idx val="2"/>
          <c:order val="2"/>
          <c:tx>
            <c:strRef>
              <c:f>'F1'!$D$5</c:f>
              <c:strCache>
                <c:ptCount val="1"/>
                <c:pt idx="0">
                  <c:v>Chayote</c:v>
                </c:pt>
              </c:strCache>
            </c:strRef>
          </c:tx>
          <c:spPr>
            <a:ln w="28575" cap="rnd">
              <a:solidFill>
                <a:srgbClr val="004A98"/>
              </a:solidFill>
              <a:round/>
            </a:ln>
            <a:effectLst/>
          </c:spPr>
          <c:marker>
            <c:symbol val="none"/>
          </c:marker>
          <c:cat>
            <c:strRef>
              <c:f>'F1'!$A$6:$A$24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'F1'!$D$6:$D$24</c:f>
              <c:numCache>
                <c:formatCode>_("$"* #,##0.00_);_("$"* \(#,##0.00\);_("$"* "-"??_);_(@_)</c:formatCode>
                <c:ptCount val="19"/>
                <c:pt idx="0">
                  <c:v>8</c:v>
                </c:pt>
                <c:pt idx="1">
                  <c:v>8</c:v>
                </c:pt>
                <c:pt idx="2">
                  <c:v>8</c:v>
                </c:pt>
                <c:pt idx="3">
                  <c:v>9</c:v>
                </c:pt>
                <c:pt idx="4">
                  <c:v>8</c:v>
                </c:pt>
                <c:pt idx="5">
                  <c:v>8</c:v>
                </c:pt>
                <c:pt idx="6">
                  <c:v>8</c:v>
                </c:pt>
                <c:pt idx="7">
                  <c:v>8</c:v>
                </c:pt>
                <c:pt idx="8">
                  <c:v>8</c:v>
                </c:pt>
                <c:pt idx="9">
                  <c:v>9</c:v>
                </c:pt>
                <c:pt idx="10">
                  <c:v>20</c:v>
                </c:pt>
                <c:pt idx="11">
                  <c:v>24</c:v>
                </c:pt>
                <c:pt idx="12">
                  <c:v>25</c:v>
                </c:pt>
                <c:pt idx="13">
                  <c:v>25</c:v>
                </c:pt>
                <c:pt idx="14">
                  <c:v>25</c:v>
                </c:pt>
                <c:pt idx="15">
                  <c:v>23</c:v>
                </c:pt>
                <c:pt idx="16">
                  <c:v>23</c:v>
                </c:pt>
                <c:pt idx="17">
                  <c:v>23</c:v>
                </c:pt>
                <c:pt idx="18">
                  <c:v>23</c:v>
                </c:pt>
              </c:numCache>
            </c:numRef>
          </c:val>
          <c:smooth val="0"/>
          <c:extLst>
            <c:ext xmlns:c16="http://schemas.microsoft.com/office/drawing/2014/chart" uri="{C3380CC4-5D6E-409C-BE32-E72D297353CC}">
              <c16:uniqueId val="{00000002-429A-4292-A132-2C873EF5F934}"/>
            </c:ext>
          </c:extLst>
        </c:ser>
        <c:ser>
          <c:idx val="3"/>
          <c:order val="3"/>
          <c:tx>
            <c:strRef>
              <c:f>'F1'!$E$5</c:f>
              <c:strCache>
                <c:ptCount val="1"/>
                <c:pt idx="0">
                  <c:v>Manzana</c:v>
                </c:pt>
              </c:strCache>
            </c:strRef>
          </c:tx>
          <c:spPr>
            <a:ln w="28575" cap="rnd">
              <a:solidFill>
                <a:srgbClr val="BDCFD6"/>
              </a:solidFill>
              <a:round/>
            </a:ln>
            <a:effectLst/>
          </c:spPr>
          <c:marker>
            <c:symbol val="none"/>
          </c:marker>
          <c:cat>
            <c:strRef>
              <c:f>'F1'!$A$6:$A$24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'F1'!$E$6:$E$24</c:f>
              <c:numCache>
                <c:formatCode>_("$"* #,##0.00_);_("$"* \(#,##0.00\);_("$"* "-"??_);_(@_)</c:formatCode>
                <c:ptCount val="19"/>
                <c:pt idx="0">
                  <c:v>35</c:v>
                </c:pt>
                <c:pt idx="1">
                  <c:v>34</c:v>
                </c:pt>
                <c:pt idx="2">
                  <c:v>34</c:v>
                </c:pt>
                <c:pt idx="3">
                  <c:v>42</c:v>
                </c:pt>
                <c:pt idx="4">
                  <c:v>37</c:v>
                </c:pt>
                <c:pt idx="5">
                  <c:v>37</c:v>
                </c:pt>
                <c:pt idx="6">
                  <c:v>40</c:v>
                </c:pt>
                <c:pt idx="7">
                  <c:v>40</c:v>
                </c:pt>
                <c:pt idx="8">
                  <c:v>40</c:v>
                </c:pt>
                <c:pt idx="9">
                  <c:v>42</c:v>
                </c:pt>
                <c:pt idx="10">
                  <c:v>43</c:v>
                </c:pt>
                <c:pt idx="11">
                  <c:v>44</c:v>
                </c:pt>
                <c:pt idx="12">
                  <c:v>44</c:v>
                </c:pt>
                <c:pt idx="13">
                  <c:v>42</c:v>
                </c:pt>
                <c:pt idx="14">
                  <c:v>42</c:v>
                </c:pt>
                <c:pt idx="15">
                  <c:v>42</c:v>
                </c:pt>
                <c:pt idx="16">
                  <c:v>44</c:v>
                </c:pt>
                <c:pt idx="17">
                  <c:v>42</c:v>
                </c:pt>
                <c:pt idx="18">
                  <c:v>44</c:v>
                </c:pt>
              </c:numCache>
            </c:numRef>
          </c:val>
          <c:smooth val="0"/>
          <c:extLst>
            <c:ext xmlns:c16="http://schemas.microsoft.com/office/drawing/2014/chart" uri="{C3380CC4-5D6E-409C-BE32-E72D297353CC}">
              <c16:uniqueId val="{00000003-429A-4292-A132-2C873EF5F934}"/>
            </c:ext>
          </c:extLst>
        </c:ser>
        <c:ser>
          <c:idx val="4"/>
          <c:order val="4"/>
          <c:tx>
            <c:strRef>
              <c:f>'F1'!$F$5</c:f>
              <c:strCache>
                <c:ptCount val="1"/>
                <c:pt idx="0">
                  <c:v>Durazno</c:v>
                </c:pt>
              </c:strCache>
            </c:strRef>
          </c:tx>
          <c:spPr>
            <a:ln w="28575" cap="rnd">
              <a:solidFill>
                <a:srgbClr val="7C878E"/>
              </a:solidFill>
              <a:round/>
            </a:ln>
            <a:effectLst/>
          </c:spPr>
          <c:marker>
            <c:symbol val="none"/>
          </c:marker>
          <c:cat>
            <c:strRef>
              <c:f>'F1'!$A$6:$A$24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'F1'!$F$6:$F$24</c:f>
              <c:numCache>
                <c:formatCode>_("$"* #,##0.00_);_("$"* \(#,##0.00\);_("$"* "-"??_);_(@_)</c:formatCode>
                <c:ptCount val="19"/>
                <c:pt idx="0">
                  <c:v>55</c:v>
                </c:pt>
                <c:pt idx="1">
                  <c:v>55</c:v>
                </c:pt>
                <c:pt idx="2">
                  <c:v>50</c:v>
                </c:pt>
                <c:pt idx="3">
                  <c:v>50</c:v>
                </c:pt>
                <c:pt idx="4">
                  <c:v>55</c:v>
                </c:pt>
                <c:pt idx="5">
                  <c:v>55</c:v>
                </c:pt>
                <c:pt idx="6">
                  <c:v>50</c:v>
                </c:pt>
                <c:pt idx="7">
                  <c:v>50</c:v>
                </c:pt>
                <c:pt idx="8">
                  <c:v>50</c:v>
                </c:pt>
                <c:pt idx="9">
                  <c:v>50</c:v>
                </c:pt>
                <c:pt idx="10">
                  <c:v>35</c:v>
                </c:pt>
                <c:pt idx="11">
                  <c:v>65</c:v>
                </c:pt>
                <c:pt idx="12">
                  <c:v>65</c:v>
                </c:pt>
                <c:pt idx="13">
                  <c:v>60</c:v>
                </c:pt>
                <c:pt idx="14">
                  <c:v>60</c:v>
                </c:pt>
                <c:pt idx="15">
                  <c:v>65</c:v>
                </c:pt>
                <c:pt idx="16">
                  <c:v>65</c:v>
                </c:pt>
                <c:pt idx="17">
                  <c:v>60</c:v>
                </c:pt>
                <c:pt idx="18">
                  <c:v>65</c:v>
                </c:pt>
              </c:numCache>
            </c:numRef>
          </c:val>
          <c:smooth val="0"/>
          <c:extLst>
            <c:ext xmlns:c16="http://schemas.microsoft.com/office/drawing/2014/chart" uri="{C3380CC4-5D6E-409C-BE32-E72D297353CC}">
              <c16:uniqueId val="{00000004-429A-4292-A132-2C873EF5F934}"/>
            </c:ext>
          </c:extLst>
        </c:ser>
        <c:dLbls>
          <c:showLegendKey val="0"/>
          <c:showVal val="0"/>
          <c:showCatName val="0"/>
          <c:showSerName val="0"/>
          <c:showPercent val="0"/>
          <c:showBubbleSize val="0"/>
        </c:dLbls>
        <c:smooth val="0"/>
        <c:axId val="350253208"/>
        <c:axId val="349365952"/>
      </c:lineChart>
      <c:catAx>
        <c:axId val="35025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9365952"/>
        <c:crosses val="autoZero"/>
        <c:auto val="1"/>
        <c:lblAlgn val="ctr"/>
        <c:lblOffset val="100"/>
        <c:noMultiLvlLbl val="0"/>
      </c:catAx>
      <c:valAx>
        <c:axId val="349365952"/>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2532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'F10'!$I$6</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EC06-40BB-97F6-0757DEDED8AF}"/>
              </c:ext>
            </c:extLst>
          </c:dPt>
          <c:dPt>
            <c:idx val="27"/>
            <c:invertIfNegative val="0"/>
            <c:bubble3D val="0"/>
            <c:spPr>
              <a:solidFill>
                <a:srgbClr val="303233"/>
              </a:solidFill>
            </c:spPr>
            <c:extLst>
              <c:ext xmlns:c16="http://schemas.microsoft.com/office/drawing/2014/chart" uri="{C3380CC4-5D6E-409C-BE32-E72D297353CC}">
                <c16:uniqueId val="{00000002-EC06-40BB-97F6-0757DEDED8AF}"/>
              </c:ext>
            </c:extLst>
          </c:dPt>
          <c:dLbls>
            <c:spPr>
              <a:noFill/>
              <a:ln>
                <a:noFill/>
              </a:ln>
              <a:effectLst/>
            </c:spPr>
            <c:txPr>
              <a:bodyPr rot="-5400000" vert="horz"/>
              <a:lstStyle/>
              <a:p>
                <a:pPr>
                  <a:defRPr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'F10'!$A$7:$B$34</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'F10'!$I$7:$I$34</c:f>
              <c:numCache>
                <c:formatCode>0.00</c:formatCode>
                <c:ptCount val="28"/>
                <c:pt idx="0">
                  <c:v>20.247547547896129</c:v>
                </c:pt>
                <c:pt idx="1">
                  <c:v>20.124143233046308</c:v>
                </c:pt>
                <c:pt idx="2">
                  <c:v>19.899206728002</c:v>
                </c:pt>
                <c:pt idx="3">
                  <c:v>19.848655930811862</c:v>
                </c:pt>
                <c:pt idx="4">
                  <c:v>19.793523204027998</c:v>
                </c:pt>
                <c:pt idx="5">
                  <c:v>19.603338992930411</c:v>
                </c:pt>
                <c:pt idx="6">
                  <c:v>19.420588425097034</c:v>
                </c:pt>
                <c:pt idx="7">
                  <c:v>19.406834222863239</c:v>
                </c:pt>
                <c:pt idx="8">
                  <c:v>19.614201375984862</c:v>
                </c:pt>
                <c:pt idx="9">
                  <c:v>19.589035603590439</c:v>
                </c:pt>
                <c:pt idx="10">
                  <c:v>19.49626095315822</c:v>
                </c:pt>
                <c:pt idx="11">
                  <c:v>19.513204644350392</c:v>
                </c:pt>
                <c:pt idx="12">
                  <c:v>19.925702145990741</c:v>
                </c:pt>
                <c:pt idx="13">
                  <c:v>20.520319197031558</c:v>
                </c:pt>
                <c:pt idx="14">
                  <c:v>20.634719802676667</c:v>
                </c:pt>
                <c:pt idx="15">
                  <c:v>20.764952789222129</c:v>
                </c:pt>
                <c:pt idx="16">
                  <c:v>21.008116253945733</c:v>
                </c:pt>
                <c:pt idx="17">
                  <c:v>21.23616802537704</c:v>
                </c:pt>
                <c:pt idx="18">
                  <c:v>21.397732690070832</c:v>
                </c:pt>
                <c:pt idx="19">
                  <c:v>21.633190040546026</c:v>
                </c:pt>
                <c:pt idx="20">
                  <c:v>21.782805092578254</c:v>
                </c:pt>
                <c:pt idx="21">
                  <c:v>21.916144746939811</c:v>
                </c:pt>
                <c:pt idx="22">
                  <c:v>21.773324687068101</c:v>
                </c:pt>
                <c:pt idx="23">
                  <c:v>21.413143879371763</c:v>
                </c:pt>
                <c:pt idx="24">
                  <c:v>21.215868585873807</c:v>
                </c:pt>
                <c:pt idx="25">
                  <c:v>21.318411868501581</c:v>
                </c:pt>
                <c:pt idx="26">
                  <c:v>21.644546544563518</c:v>
                </c:pt>
                <c:pt idx="27">
                  <c:v>21.732349494394331</c:v>
                </c:pt>
              </c:numCache>
            </c:numRef>
          </c:val>
          <c:extLst>
            <c:ext xmlns:c16="http://schemas.microsoft.com/office/drawing/2014/chart" uri="{C3380CC4-5D6E-409C-BE32-E72D297353CC}">
              <c16:uniqueId val="{00000003-EC06-40BB-97F6-0757DEDED8AF}"/>
            </c:ext>
          </c:extLst>
        </c:ser>
        <c:ser>
          <c:idx val="1"/>
          <c:order val="1"/>
          <c:tx>
            <c:strRef>
              <c:f>'F10'!$J$6</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EC06-40BB-97F6-0757DEDED8AF}"/>
              </c:ext>
            </c:extLst>
          </c:dPt>
          <c:dPt>
            <c:idx val="27"/>
            <c:invertIfNegative val="0"/>
            <c:bubble3D val="0"/>
            <c:spPr>
              <a:solidFill>
                <a:srgbClr val="E9BD3F"/>
              </a:solidFill>
            </c:spPr>
            <c:extLst>
              <c:ext xmlns:c16="http://schemas.microsoft.com/office/drawing/2014/chart" uri="{C3380CC4-5D6E-409C-BE32-E72D297353CC}">
                <c16:uniqueId val="{00000006-EC06-40BB-97F6-0757DEDED8AF}"/>
              </c:ext>
            </c:extLst>
          </c:dPt>
          <c:dLbls>
            <c:spPr>
              <a:noFill/>
              <a:ln>
                <a:noFill/>
              </a:ln>
              <a:effectLst/>
            </c:spPr>
            <c:txPr>
              <a:bodyPr rot="-5400000" vert="horz"/>
              <a:lstStyle/>
              <a:p>
                <a:pPr>
                  <a:defRPr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'F10'!$A$7:$B$34</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'F10'!$J$7:$J$34</c:f>
              <c:numCache>
                <c:formatCode>0.00</c:formatCode>
                <c:ptCount val="28"/>
                <c:pt idx="0">
                  <c:v>19.706104013277773</c:v>
                </c:pt>
                <c:pt idx="1">
                  <c:v>19.538109682615136</c:v>
                </c:pt>
                <c:pt idx="2">
                  <c:v>19.279308647946728</c:v>
                </c:pt>
                <c:pt idx="3">
                  <c:v>19.216059977959443</c:v>
                </c:pt>
                <c:pt idx="4">
                  <c:v>19.163701598040586</c:v>
                </c:pt>
                <c:pt idx="5">
                  <c:v>18.978638655086971</c:v>
                </c:pt>
                <c:pt idx="6">
                  <c:v>18.80504820039161</c:v>
                </c:pt>
                <c:pt idx="7">
                  <c:v>18.795040001129628</c:v>
                </c:pt>
                <c:pt idx="8">
                  <c:v>19.000988890674162</c:v>
                </c:pt>
                <c:pt idx="9">
                  <c:v>18.992683778089411</c:v>
                </c:pt>
                <c:pt idx="10">
                  <c:v>18.918332550989167</c:v>
                </c:pt>
                <c:pt idx="11">
                  <c:v>18.936848383531181</c:v>
                </c:pt>
                <c:pt idx="12">
                  <c:v>19.329354435114908</c:v>
                </c:pt>
                <c:pt idx="13">
                  <c:v>19.819453130414232</c:v>
                </c:pt>
                <c:pt idx="14">
                  <c:v>19.928337083942665</c:v>
                </c:pt>
                <c:pt idx="15">
                  <c:v>20.074243778657983</c:v>
                </c:pt>
                <c:pt idx="16">
                  <c:v>20.246051359118283</c:v>
                </c:pt>
                <c:pt idx="17">
                  <c:v>20.421378955268754</c:v>
                </c:pt>
                <c:pt idx="18">
                  <c:v>20.686599531461269</c:v>
                </c:pt>
                <c:pt idx="19">
                  <c:v>21.083727750776436</c:v>
                </c:pt>
                <c:pt idx="20">
                  <c:v>21.230310297599381</c:v>
                </c:pt>
                <c:pt idx="21">
                  <c:v>21.36241308656238</c:v>
                </c:pt>
                <c:pt idx="22">
                  <c:v>21.194347236147937</c:v>
                </c:pt>
                <c:pt idx="23">
                  <c:v>20.820257843699448</c:v>
                </c:pt>
                <c:pt idx="24">
                  <c:v>20.367207505110986</c:v>
                </c:pt>
                <c:pt idx="25">
                  <c:v>20.296818514227017</c:v>
                </c:pt>
                <c:pt idx="26">
                  <c:v>20.832023398670859</c:v>
                </c:pt>
                <c:pt idx="27">
                  <c:v>20.929236444574862</c:v>
                </c:pt>
              </c:numCache>
            </c:numRef>
          </c:val>
          <c:extLst>
            <c:ext xmlns:c16="http://schemas.microsoft.com/office/drawing/2014/chart" uri="{C3380CC4-5D6E-409C-BE32-E72D297353CC}">
              <c16:uniqueId val="{00000007-EC06-40BB-97F6-0757DEDED8AF}"/>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183675904"/>
        <c:crosses val="autoZero"/>
        <c:auto val="1"/>
        <c:lblAlgn val="ctr"/>
        <c:lblOffset val="100"/>
        <c:noMultiLvlLbl val="0"/>
      </c:catAx>
      <c:valAx>
        <c:axId val="183675904"/>
        <c:scaling>
          <c:orientation val="minMax"/>
          <c:max val="22.5"/>
          <c:min val="16.5"/>
        </c:scaling>
        <c:delete val="1"/>
        <c:axPos val="l"/>
        <c:numFmt formatCode="0.00" sourceLinked="1"/>
        <c:majorTickMark val="out"/>
        <c:minorTickMark val="none"/>
        <c:tickLblPos val="nextTo"/>
        <c:crossAx val="183674368"/>
        <c:crosses val="autoZero"/>
        <c:crossBetween val="between"/>
      </c:valAx>
    </c:plotArea>
    <c:legend>
      <c:legendPos val="b"/>
      <c:layout/>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'F11'!$I$6</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C1A0-4CA3-93A1-2F31EE40F34E}"/>
              </c:ext>
            </c:extLst>
          </c:dPt>
          <c:dPt>
            <c:idx val="27"/>
            <c:invertIfNegative val="0"/>
            <c:bubble3D val="0"/>
            <c:spPr>
              <a:solidFill>
                <a:srgbClr val="303233"/>
              </a:solidFill>
            </c:spPr>
            <c:extLst>
              <c:ext xmlns:c16="http://schemas.microsoft.com/office/drawing/2014/chart" uri="{C3380CC4-5D6E-409C-BE32-E72D297353CC}">
                <c16:uniqueId val="{00000002-C1A0-4CA3-93A1-2F31EE40F34E}"/>
              </c:ext>
            </c:extLst>
          </c:dPt>
          <c:dLbls>
            <c:spPr>
              <a:noFill/>
              <a:ln>
                <a:noFill/>
              </a:ln>
              <a:effectLst/>
            </c:spPr>
            <c:txPr>
              <a:bodyPr rot="-5400000" vert="horz"/>
              <a:lstStyle/>
              <a:p>
                <a:pPr>
                  <a:defRPr sz="900"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'F11'!$A$7:$B$34</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'F11'!$I$7:$I$34</c:f>
              <c:numCache>
                <c:formatCode>0.00</c:formatCode>
                <c:ptCount val="28"/>
                <c:pt idx="0">
                  <c:v>19.129259419179245</c:v>
                </c:pt>
                <c:pt idx="1">
                  <c:v>19.005459519907138</c:v>
                </c:pt>
                <c:pt idx="2">
                  <c:v>18.761240317032104</c:v>
                </c:pt>
                <c:pt idx="3">
                  <c:v>18.663482132183947</c:v>
                </c:pt>
                <c:pt idx="4">
                  <c:v>18.555308803977884</c:v>
                </c:pt>
                <c:pt idx="5">
                  <c:v>18.313577488068901</c:v>
                </c:pt>
                <c:pt idx="6">
                  <c:v>18.108826523249984</c:v>
                </c:pt>
                <c:pt idx="7">
                  <c:v>18.074993980661727</c:v>
                </c:pt>
                <c:pt idx="8">
                  <c:v>18.287859734148501</c:v>
                </c:pt>
                <c:pt idx="9">
                  <c:v>18.377608088153053</c:v>
                </c:pt>
                <c:pt idx="10">
                  <c:v>18.318796218498264</c:v>
                </c:pt>
                <c:pt idx="11">
                  <c:v>18.37188328807559</c:v>
                </c:pt>
                <c:pt idx="12">
                  <c:v>18.875401142547933</c:v>
                </c:pt>
                <c:pt idx="13">
                  <c:v>19.588265613814617</c:v>
                </c:pt>
                <c:pt idx="14">
                  <c:v>19.812916161598984</c:v>
                </c:pt>
                <c:pt idx="15">
                  <c:v>19.959022647859058</c:v>
                </c:pt>
                <c:pt idx="16">
                  <c:v>20.205935202182783</c:v>
                </c:pt>
                <c:pt idx="17">
                  <c:v>20.433640873226313</c:v>
                </c:pt>
                <c:pt idx="18">
                  <c:v>20.623624376564287</c:v>
                </c:pt>
                <c:pt idx="19">
                  <c:v>20.952253909437964</c:v>
                </c:pt>
                <c:pt idx="20">
                  <c:v>21.121924885258071</c:v>
                </c:pt>
                <c:pt idx="21">
                  <c:v>21.291987792938468</c:v>
                </c:pt>
                <c:pt idx="22">
                  <c:v>21.285320812556861</c:v>
                </c:pt>
                <c:pt idx="23">
                  <c:v>21.045428205340055</c:v>
                </c:pt>
                <c:pt idx="24">
                  <c:v>21.040813264564644</c:v>
                </c:pt>
                <c:pt idx="25">
                  <c:v>21.868722845781143</c:v>
                </c:pt>
                <c:pt idx="26">
                  <c:v>21.929502792128659</c:v>
                </c:pt>
                <c:pt idx="27">
                  <c:v>21.756098981598001</c:v>
                </c:pt>
              </c:numCache>
            </c:numRef>
          </c:val>
          <c:extLst>
            <c:ext xmlns:c16="http://schemas.microsoft.com/office/drawing/2014/chart" uri="{C3380CC4-5D6E-409C-BE32-E72D297353CC}">
              <c16:uniqueId val="{00000003-C1A0-4CA3-93A1-2F31EE40F34E}"/>
            </c:ext>
          </c:extLst>
        </c:ser>
        <c:ser>
          <c:idx val="1"/>
          <c:order val="1"/>
          <c:tx>
            <c:strRef>
              <c:f>'F11'!$J$6</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C1A0-4CA3-93A1-2F31EE40F34E}"/>
              </c:ext>
            </c:extLst>
          </c:dPt>
          <c:dPt>
            <c:idx val="27"/>
            <c:invertIfNegative val="0"/>
            <c:bubble3D val="0"/>
            <c:spPr>
              <a:solidFill>
                <a:srgbClr val="E9BD3F"/>
              </a:solidFill>
            </c:spPr>
            <c:extLst>
              <c:ext xmlns:c16="http://schemas.microsoft.com/office/drawing/2014/chart" uri="{C3380CC4-5D6E-409C-BE32-E72D297353CC}">
                <c16:uniqueId val="{00000006-C1A0-4CA3-93A1-2F31EE40F34E}"/>
              </c:ext>
            </c:extLst>
          </c:dPt>
          <c:dLbls>
            <c:spPr>
              <a:noFill/>
              <a:ln>
                <a:noFill/>
              </a:ln>
              <a:effectLst/>
            </c:spPr>
            <c:txPr>
              <a:bodyPr rot="-5400000" vert="horz"/>
              <a:lstStyle/>
              <a:p>
                <a:pPr>
                  <a:defRPr sz="900"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'F11'!$A$7:$B$34</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'F11'!$J$7:$J$34</c:f>
              <c:numCache>
                <c:formatCode>0.00</c:formatCode>
                <c:ptCount val="28"/>
                <c:pt idx="0">
                  <c:v>18.884868669197093</c:v>
                </c:pt>
                <c:pt idx="1">
                  <c:v>18.764606330336683</c:v>
                </c:pt>
                <c:pt idx="2">
                  <c:v>18.526408546248756</c:v>
                </c:pt>
                <c:pt idx="3">
                  <c:v>18.43237261514739</c:v>
                </c:pt>
                <c:pt idx="4">
                  <c:v>18.327821048036235</c:v>
                </c:pt>
                <c:pt idx="5">
                  <c:v>18.093564137289764</c:v>
                </c:pt>
                <c:pt idx="6">
                  <c:v>17.89370508040809</c:v>
                </c:pt>
                <c:pt idx="7">
                  <c:v>17.861297465735237</c:v>
                </c:pt>
                <c:pt idx="8">
                  <c:v>18.065419495352035</c:v>
                </c:pt>
                <c:pt idx="9">
                  <c:v>18.154958280269334</c:v>
                </c:pt>
                <c:pt idx="10">
                  <c:v>18.101528394335258</c:v>
                </c:pt>
                <c:pt idx="11">
                  <c:v>18.161694960913803</c:v>
                </c:pt>
                <c:pt idx="12">
                  <c:v>18.621558514776908</c:v>
                </c:pt>
                <c:pt idx="13">
                  <c:v>19.237570727761785</c:v>
                </c:pt>
                <c:pt idx="14">
                  <c:v>19.441112849279133</c:v>
                </c:pt>
                <c:pt idx="15">
                  <c:v>19.602417480342872</c:v>
                </c:pt>
                <c:pt idx="16">
                  <c:v>19.785325613574567</c:v>
                </c:pt>
                <c:pt idx="17">
                  <c:v>19.966755598380708</c:v>
                </c:pt>
                <c:pt idx="18">
                  <c:v>20.234566707909334</c:v>
                </c:pt>
                <c:pt idx="19">
                  <c:v>20.645366993505476</c:v>
                </c:pt>
                <c:pt idx="20">
                  <c:v>20.841341871195368</c:v>
                </c:pt>
                <c:pt idx="21">
                  <c:v>21.026808214575471</c:v>
                </c:pt>
                <c:pt idx="22">
                  <c:v>21.021602024761396</c:v>
                </c:pt>
                <c:pt idx="23">
                  <c:v>20.786327387406065</c:v>
                </c:pt>
                <c:pt idx="24">
                  <c:v>20.705246297368824</c:v>
                </c:pt>
                <c:pt idx="25">
                  <c:v>21.495032059166221</c:v>
                </c:pt>
                <c:pt idx="26">
                  <c:v>21.541272407400257</c:v>
                </c:pt>
                <c:pt idx="27">
                  <c:v>21.357074914873731</c:v>
                </c:pt>
              </c:numCache>
            </c:numRef>
          </c:val>
          <c:extLst>
            <c:ext xmlns:c16="http://schemas.microsoft.com/office/drawing/2014/chart" uri="{C3380CC4-5D6E-409C-BE32-E72D297353CC}">
              <c16:uniqueId val="{00000007-C1A0-4CA3-93A1-2F31EE40F34E}"/>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183675904"/>
        <c:crosses val="autoZero"/>
        <c:auto val="1"/>
        <c:lblAlgn val="ctr"/>
        <c:lblOffset val="100"/>
        <c:noMultiLvlLbl val="0"/>
      </c:catAx>
      <c:valAx>
        <c:axId val="183675904"/>
        <c:scaling>
          <c:orientation val="minMax"/>
          <c:max val="22.5"/>
          <c:min val="16.5"/>
        </c:scaling>
        <c:delete val="1"/>
        <c:axPos val="l"/>
        <c:numFmt formatCode="0.00" sourceLinked="1"/>
        <c:majorTickMark val="out"/>
        <c:minorTickMark val="none"/>
        <c:tickLblPos val="nextTo"/>
        <c:crossAx val="183674368"/>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'F12'!$B$9</c:f>
              <c:strCache>
                <c:ptCount val="1"/>
                <c:pt idx="0">
                  <c:v>Regular</c:v>
                </c:pt>
              </c:strCache>
            </c:strRef>
          </c:tx>
          <c:spPr>
            <a:solidFill>
              <a:srgbClr val="AFB7BC"/>
            </a:solidFill>
          </c:spPr>
          <c:invertIfNegative val="0"/>
          <c:dPt>
            <c:idx val="14"/>
            <c:invertIfNegative val="0"/>
            <c:bubble3D val="0"/>
            <c:extLst>
              <c:ext xmlns:c16="http://schemas.microsoft.com/office/drawing/2014/chart" uri="{C3380CC4-5D6E-409C-BE32-E72D297353CC}">
                <c16:uniqueId val="{00000000-E28A-4ED7-84C8-6E7F71281139}"/>
              </c:ext>
            </c:extLst>
          </c:dPt>
          <c:dPt>
            <c:idx val="31"/>
            <c:invertIfNegative val="0"/>
            <c:bubble3D val="0"/>
            <c:extLst>
              <c:ext xmlns:c16="http://schemas.microsoft.com/office/drawing/2014/chart" uri="{C3380CC4-5D6E-409C-BE32-E72D297353CC}">
                <c16:uniqueId val="{00000001-E28A-4ED7-84C8-6E7F71281139}"/>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'F12'!$A$10:$A$42</c:f>
              <c:strCache>
                <c:ptCount val="33"/>
                <c:pt idx="0">
                  <c:v>Tamaulipas</c:v>
                </c:pt>
                <c:pt idx="1">
                  <c:v>Chihuahua</c:v>
                </c:pt>
                <c:pt idx="2">
                  <c:v>Baja California</c:v>
                </c:pt>
                <c:pt idx="3">
                  <c:v>Tabasco</c:v>
                </c:pt>
                <c:pt idx="4">
                  <c:v>Veracruz</c:v>
                </c:pt>
                <c:pt idx="5">
                  <c:v>Sonora</c:v>
                </c:pt>
                <c:pt idx="6">
                  <c:v>Yucatán</c:v>
                </c:pt>
                <c:pt idx="7">
                  <c:v>Hidalgo</c:v>
                </c:pt>
                <c:pt idx="8">
                  <c:v>Puebla</c:v>
                </c:pt>
                <c:pt idx="9">
                  <c:v>Tlaxcala</c:v>
                </c:pt>
                <c:pt idx="10">
                  <c:v>Coahuila</c:v>
                </c:pt>
                <c:pt idx="11">
                  <c:v>Chiapas</c:v>
                </c:pt>
                <c:pt idx="12">
                  <c:v>San Luis Potosí</c:v>
                </c:pt>
                <c:pt idx="13">
                  <c:v>Nacional</c:v>
                </c:pt>
                <c:pt idx="14">
                  <c:v>Quintana Roo</c:v>
                </c:pt>
                <c:pt idx="15">
                  <c:v>Morelos</c:v>
                </c:pt>
                <c:pt idx="16">
                  <c:v>Campeche</c:v>
                </c:pt>
                <c:pt idx="17">
                  <c:v>Colima</c:v>
                </c:pt>
                <c:pt idx="18">
                  <c:v>Nuevo León</c:v>
                </c:pt>
                <c:pt idx="19">
                  <c:v>Aguascalientes</c:v>
                </c:pt>
                <c:pt idx="20">
                  <c:v>Guerrero</c:v>
                </c:pt>
                <c:pt idx="21">
                  <c:v>Durango</c:v>
                </c:pt>
                <c:pt idx="22">
                  <c:v>Zacatecas</c:v>
                </c:pt>
                <c:pt idx="23">
                  <c:v>Sinaloa</c:v>
                </c:pt>
                <c:pt idx="24">
                  <c:v>Querétaro</c:v>
                </c:pt>
                <c:pt idx="25">
                  <c:v>Oaxaca</c:v>
                </c:pt>
                <c:pt idx="26">
                  <c:v>México</c:v>
                </c:pt>
                <c:pt idx="27">
                  <c:v>Guanajuato</c:v>
                </c:pt>
                <c:pt idx="28">
                  <c:v>Michoacán</c:v>
                </c:pt>
                <c:pt idx="29">
                  <c:v>Baja California Sur</c:v>
                </c:pt>
                <c:pt idx="30">
                  <c:v>Ciudad de México</c:v>
                </c:pt>
                <c:pt idx="31">
                  <c:v>Jalisco</c:v>
                </c:pt>
                <c:pt idx="32">
                  <c:v>Nayarit</c:v>
                </c:pt>
              </c:strCache>
            </c:strRef>
          </c:cat>
          <c:val>
            <c:numRef>
              <c:f>'F12'!$B$10:$B$42</c:f>
              <c:numCache>
                <c:formatCode>0.00</c:formatCode>
                <c:ptCount val="33"/>
                <c:pt idx="0">
                  <c:v>16.673814897758511</c:v>
                </c:pt>
                <c:pt idx="1">
                  <c:v>17.68434297438478</c:v>
                </c:pt>
                <c:pt idx="2">
                  <c:v>18.505029777619519</c:v>
                </c:pt>
                <c:pt idx="3">
                  <c:v>18.732180833333331</c:v>
                </c:pt>
                <c:pt idx="4">
                  <c:v>19.036361440253021</c:v>
                </c:pt>
                <c:pt idx="5">
                  <c:v>19.24926793308714</c:v>
                </c:pt>
                <c:pt idx="6">
                  <c:v>19.2996990049751</c:v>
                </c:pt>
                <c:pt idx="7">
                  <c:v>19.378940259949459</c:v>
                </c:pt>
                <c:pt idx="8">
                  <c:v>19.389744648864731</c:v>
                </c:pt>
                <c:pt idx="9">
                  <c:v>19.400325617283951</c:v>
                </c:pt>
                <c:pt idx="10">
                  <c:v>19.407972766573081</c:v>
                </c:pt>
                <c:pt idx="11">
                  <c:v>19.508553920359841</c:v>
                </c:pt>
                <c:pt idx="12">
                  <c:v>19.527256293931309</c:v>
                </c:pt>
                <c:pt idx="13">
                  <c:v>19.55836850620852</c:v>
                </c:pt>
                <c:pt idx="14">
                  <c:v>19.674705056179771</c:v>
                </c:pt>
                <c:pt idx="15">
                  <c:v>19.739153508771921</c:v>
                </c:pt>
                <c:pt idx="16">
                  <c:v>19.756896358543429</c:v>
                </c:pt>
                <c:pt idx="17">
                  <c:v>19.771534529077108</c:v>
                </c:pt>
                <c:pt idx="18">
                  <c:v>19.816643318050879</c:v>
                </c:pt>
                <c:pt idx="19">
                  <c:v>19.847295136752241</c:v>
                </c:pt>
                <c:pt idx="20">
                  <c:v>19.87954754396759</c:v>
                </c:pt>
                <c:pt idx="21">
                  <c:v>19.893312915860339</c:v>
                </c:pt>
                <c:pt idx="22">
                  <c:v>19.948152674145138</c:v>
                </c:pt>
                <c:pt idx="23">
                  <c:v>20.032832029823219</c:v>
                </c:pt>
                <c:pt idx="24">
                  <c:v>20.06506806731279</c:v>
                </c:pt>
                <c:pt idx="25">
                  <c:v>20.126908625730991</c:v>
                </c:pt>
                <c:pt idx="26">
                  <c:v>20.223999947523399</c:v>
                </c:pt>
                <c:pt idx="27">
                  <c:v>20.26720076623911</c:v>
                </c:pt>
                <c:pt idx="28">
                  <c:v>20.34981883683626</c:v>
                </c:pt>
                <c:pt idx="29">
                  <c:v>20.384966285816539</c:v>
                </c:pt>
                <c:pt idx="30">
                  <c:v>20.48904150537355</c:v>
                </c:pt>
                <c:pt idx="31">
                  <c:v>20.661136745913868</c:v>
                </c:pt>
                <c:pt idx="32">
                  <c:v>20.723919977178038</c:v>
                </c:pt>
              </c:numCache>
            </c:numRef>
          </c:val>
          <c:extLst>
            <c:ext xmlns:c16="http://schemas.microsoft.com/office/drawing/2014/chart" uri="{C3380CC4-5D6E-409C-BE32-E72D297353CC}">
              <c16:uniqueId val="{00000002-E28A-4ED7-84C8-6E7F71281139}"/>
            </c:ext>
          </c:extLst>
        </c:ser>
        <c:ser>
          <c:idx val="1"/>
          <c:order val="1"/>
          <c:tx>
            <c:strRef>
              <c:f>'F12'!$C$9</c:f>
              <c:strCache>
                <c:ptCount val="1"/>
                <c:pt idx="0">
                  <c:v>Premium</c:v>
                </c:pt>
              </c:strCache>
            </c:strRef>
          </c:tx>
          <c:spPr>
            <a:solidFill>
              <a:srgbClr val="E8BD3E"/>
            </a:solidFill>
          </c:spPr>
          <c:invertIfNegative val="0"/>
          <c:dPt>
            <c:idx val="14"/>
            <c:invertIfNegative val="0"/>
            <c:bubble3D val="0"/>
            <c:extLst>
              <c:ext xmlns:c16="http://schemas.microsoft.com/office/drawing/2014/chart" uri="{C3380CC4-5D6E-409C-BE32-E72D297353CC}">
                <c16:uniqueId val="{00000003-E28A-4ED7-84C8-6E7F71281139}"/>
              </c:ext>
            </c:extLst>
          </c:dPt>
          <c:dPt>
            <c:idx val="31"/>
            <c:invertIfNegative val="0"/>
            <c:bubble3D val="0"/>
            <c:extLst>
              <c:ext xmlns:c16="http://schemas.microsoft.com/office/drawing/2014/chart" uri="{C3380CC4-5D6E-409C-BE32-E72D297353CC}">
                <c16:uniqueId val="{00000004-E28A-4ED7-84C8-6E7F71281139}"/>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'F12'!$A$10:$A$42</c:f>
              <c:strCache>
                <c:ptCount val="33"/>
                <c:pt idx="0">
                  <c:v>Tamaulipas</c:v>
                </c:pt>
                <c:pt idx="1">
                  <c:v>Chihuahua</c:v>
                </c:pt>
                <c:pt idx="2">
                  <c:v>Baja California</c:v>
                </c:pt>
                <c:pt idx="3">
                  <c:v>Tabasco</c:v>
                </c:pt>
                <c:pt idx="4">
                  <c:v>Veracruz</c:v>
                </c:pt>
                <c:pt idx="5">
                  <c:v>Sonora</c:v>
                </c:pt>
                <c:pt idx="6">
                  <c:v>Yucatán</c:v>
                </c:pt>
                <c:pt idx="7">
                  <c:v>Hidalgo</c:v>
                </c:pt>
                <c:pt idx="8">
                  <c:v>Puebla</c:v>
                </c:pt>
                <c:pt idx="9">
                  <c:v>Tlaxcala</c:v>
                </c:pt>
                <c:pt idx="10">
                  <c:v>Coahuila</c:v>
                </c:pt>
                <c:pt idx="11">
                  <c:v>Chiapas</c:v>
                </c:pt>
                <c:pt idx="12">
                  <c:v>San Luis Potosí</c:v>
                </c:pt>
                <c:pt idx="13">
                  <c:v>Nacional</c:v>
                </c:pt>
                <c:pt idx="14">
                  <c:v>Quintana Roo</c:v>
                </c:pt>
                <c:pt idx="15">
                  <c:v>Morelos</c:v>
                </c:pt>
                <c:pt idx="16">
                  <c:v>Campeche</c:v>
                </c:pt>
                <c:pt idx="17">
                  <c:v>Colima</c:v>
                </c:pt>
                <c:pt idx="18">
                  <c:v>Nuevo León</c:v>
                </c:pt>
                <c:pt idx="19">
                  <c:v>Aguascalientes</c:v>
                </c:pt>
                <c:pt idx="20">
                  <c:v>Guerrero</c:v>
                </c:pt>
                <c:pt idx="21">
                  <c:v>Durango</c:v>
                </c:pt>
                <c:pt idx="22">
                  <c:v>Zacatecas</c:v>
                </c:pt>
                <c:pt idx="23">
                  <c:v>Sinaloa</c:v>
                </c:pt>
                <c:pt idx="24">
                  <c:v>Querétaro</c:v>
                </c:pt>
                <c:pt idx="25">
                  <c:v>Oaxaca</c:v>
                </c:pt>
                <c:pt idx="26">
                  <c:v>México</c:v>
                </c:pt>
                <c:pt idx="27">
                  <c:v>Guanajuato</c:v>
                </c:pt>
                <c:pt idx="28">
                  <c:v>Michoacán</c:v>
                </c:pt>
                <c:pt idx="29">
                  <c:v>Baja California Sur</c:v>
                </c:pt>
                <c:pt idx="30">
                  <c:v>Ciudad de México</c:v>
                </c:pt>
                <c:pt idx="31">
                  <c:v>Jalisco</c:v>
                </c:pt>
                <c:pt idx="32">
                  <c:v>Nayarit</c:v>
                </c:pt>
              </c:strCache>
            </c:strRef>
          </c:cat>
          <c:val>
            <c:numRef>
              <c:f>'F12'!$C$10:$C$42</c:f>
              <c:numCache>
                <c:formatCode>0.00</c:formatCode>
                <c:ptCount val="33"/>
                <c:pt idx="0">
                  <c:v>18.5422634835646</c:v>
                </c:pt>
                <c:pt idx="1">
                  <c:v>19.331833103888091</c:v>
                </c:pt>
                <c:pt idx="2">
                  <c:v>19.89458964482726</c:v>
                </c:pt>
                <c:pt idx="3">
                  <c:v>19.95894557823128</c:v>
                </c:pt>
                <c:pt idx="4">
                  <c:v>20.124879305945861</c:v>
                </c:pt>
                <c:pt idx="5">
                  <c:v>20.719968678059232</c:v>
                </c:pt>
                <c:pt idx="6">
                  <c:v>20.601214190093721</c:v>
                </c:pt>
                <c:pt idx="7">
                  <c:v>20.601962927371801</c:v>
                </c:pt>
                <c:pt idx="8">
                  <c:v>20.539784586054321</c:v>
                </c:pt>
                <c:pt idx="9">
                  <c:v>20.59758865248228</c:v>
                </c:pt>
                <c:pt idx="10">
                  <c:v>20.784210151002782</c:v>
                </c:pt>
                <c:pt idx="11">
                  <c:v>20.715016261263319</c:v>
                </c:pt>
                <c:pt idx="12">
                  <c:v>20.89945215978446</c:v>
                </c:pt>
                <c:pt idx="13">
                  <c:v>20.929236444574862</c:v>
                </c:pt>
                <c:pt idx="14">
                  <c:v>20.912426047055931</c:v>
                </c:pt>
                <c:pt idx="15">
                  <c:v>20.898132512803159</c:v>
                </c:pt>
                <c:pt idx="16">
                  <c:v>21.014942982456159</c:v>
                </c:pt>
                <c:pt idx="17">
                  <c:v>21.060571045315541</c:v>
                </c:pt>
                <c:pt idx="18">
                  <c:v>21.561780554596631</c:v>
                </c:pt>
                <c:pt idx="19">
                  <c:v>21.05659106452357</c:v>
                </c:pt>
                <c:pt idx="20">
                  <c:v>21.339534080550749</c:v>
                </c:pt>
                <c:pt idx="21">
                  <c:v>21.089723499465869</c:v>
                </c:pt>
                <c:pt idx="22">
                  <c:v>21.114320434384439</c:v>
                </c:pt>
                <c:pt idx="23">
                  <c:v>22.172890928308171</c:v>
                </c:pt>
                <c:pt idx="24">
                  <c:v>21.26670016465533</c:v>
                </c:pt>
                <c:pt idx="25">
                  <c:v>21.32057122488602</c:v>
                </c:pt>
                <c:pt idx="26">
                  <c:v>21.32684176334849</c:v>
                </c:pt>
                <c:pt idx="27">
                  <c:v>21.608725763173361</c:v>
                </c:pt>
                <c:pt idx="28">
                  <c:v>21.550025157044772</c:v>
                </c:pt>
                <c:pt idx="29">
                  <c:v>21.603580376294651</c:v>
                </c:pt>
                <c:pt idx="30">
                  <c:v>21.556226057294051</c:v>
                </c:pt>
                <c:pt idx="31">
                  <c:v>21.732349494394331</c:v>
                </c:pt>
                <c:pt idx="32">
                  <c:v>22.16866580095229</c:v>
                </c:pt>
              </c:numCache>
            </c:numRef>
          </c:val>
          <c:extLst>
            <c:ext xmlns:c16="http://schemas.microsoft.com/office/drawing/2014/chart" uri="{C3380CC4-5D6E-409C-BE32-E72D297353CC}">
              <c16:uniqueId val="{00000005-E28A-4ED7-84C8-6E7F71281139}"/>
            </c:ext>
          </c:extLst>
        </c:ser>
        <c:ser>
          <c:idx val="2"/>
          <c:order val="2"/>
          <c:tx>
            <c:strRef>
              <c:f>'F12'!$D$9</c:f>
              <c:strCache>
                <c:ptCount val="1"/>
                <c:pt idx="0">
                  <c:v>Diésel</c:v>
                </c:pt>
              </c:strCache>
            </c:strRef>
          </c:tx>
          <c:spPr>
            <a:solidFill>
              <a:srgbClr val="B69630"/>
            </a:solidFill>
          </c:spPr>
          <c:invertIfNegative val="0"/>
          <c:dPt>
            <c:idx val="14"/>
            <c:invertIfNegative val="0"/>
            <c:bubble3D val="0"/>
            <c:extLst>
              <c:ext xmlns:c16="http://schemas.microsoft.com/office/drawing/2014/chart" uri="{C3380CC4-5D6E-409C-BE32-E72D297353CC}">
                <c16:uniqueId val="{00000006-E28A-4ED7-84C8-6E7F71281139}"/>
              </c:ext>
            </c:extLst>
          </c:dPt>
          <c:dPt>
            <c:idx val="31"/>
            <c:invertIfNegative val="0"/>
            <c:bubble3D val="0"/>
            <c:extLst>
              <c:ext xmlns:c16="http://schemas.microsoft.com/office/drawing/2014/chart" uri="{C3380CC4-5D6E-409C-BE32-E72D297353CC}">
                <c16:uniqueId val="{00000007-E28A-4ED7-84C8-6E7F71281139}"/>
              </c:ext>
            </c:extLst>
          </c:dPt>
          <c:dLbls>
            <c:spPr>
              <a:noFill/>
              <a:ln>
                <a:noFill/>
              </a:ln>
              <a:effectLst/>
            </c:spPr>
            <c:txPr>
              <a:bodyPr wrap="square" lIns="38100" tIns="19050" rIns="38100" bIns="19050" anchor="ctr">
                <a:spAutoFit/>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'F12'!$A$10:$A$42</c:f>
              <c:strCache>
                <c:ptCount val="33"/>
                <c:pt idx="0">
                  <c:v>Tamaulipas</c:v>
                </c:pt>
                <c:pt idx="1">
                  <c:v>Chihuahua</c:v>
                </c:pt>
                <c:pt idx="2">
                  <c:v>Baja California</c:v>
                </c:pt>
                <c:pt idx="3">
                  <c:v>Tabasco</c:v>
                </c:pt>
                <c:pt idx="4">
                  <c:v>Veracruz</c:v>
                </c:pt>
                <c:pt idx="5">
                  <c:v>Sonora</c:v>
                </c:pt>
                <c:pt idx="6">
                  <c:v>Yucatán</c:v>
                </c:pt>
                <c:pt idx="7">
                  <c:v>Hidalgo</c:v>
                </c:pt>
                <c:pt idx="8">
                  <c:v>Puebla</c:v>
                </c:pt>
                <c:pt idx="9">
                  <c:v>Tlaxcala</c:v>
                </c:pt>
                <c:pt idx="10">
                  <c:v>Coahuila</c:v>
                </c:pt>
                <c:pt idx="11">
                  <c:v>Chiapas</c:v>
                </c:pt>
                <c:pt idx="12">
                  <c:v>San Luis Potosí</c:v>
                </c:pt>
                <c:pt idx="13">
                  <c:v>Nacional</c:v>
                </c:pt>
                <c:pt idx="14">
                  <c:v>Quintana Roo</c:v>
                </c:pt>
                <c:pt idx="15">
                  <c:v>Morelos</c:v>
                </c:pt>
                <c:pt idx="16">
                  <c:v>Campeche</c:v>
                </c:pt>
                <c:pt idx="17">
                  <c:v>Colima</c:v>
                </c:pt>
                <c:pt idx="18">
                  <c:v>Nuevo León</c:v>
                </c:pt>
                <c:pt idx="19">
                  <c:v>Aguascalientes</c:v>
                </c:pt>
                <c:pt idx="20">
                  <c:v>Guerrero</c:v>
                </c:pt>
                <c:pt idx="21">
                  <c:v>Durango</c:v>
                </c:pt>
                <c:pt idx="22">
                  <c:v>Zacatecas</c:v>
                </c:pt>
                <c:pt idx="23">
                  <c:v>Sinaloa</c:v>
                </c:pt>
                <c:pt idx="24">
                  <c:v>Querétaro</c:v>
                </c:pt>
                <c:pt idx="25">
                  <c:v>Oaxaca</c:v>
                </c:pt>
                <c:pt idx="26">
                  <c:v>México</c:v>
                </c:pt>
                <c:pt idx="27">
                  <c:v>Guanajuato</c:v>
                </c:pt>
                <c:pt idx="28">
                  <c:v>Michoacán</c:v>
                </c:pt>
                <c:pt idx="29">
                  <c:v>Baja California Sur</c:v>
                </c:pt>
                <c:pt idx="30">
                  <c:v>Ciudad de México</c:v>
                </c:pt>
                <c:pt idx="31">
                  <c:v>Jalisco</c:v>
                </c:pt>
                <c:pt idx="32">
                  <c:v>Nayarit</c:v>
                </c:pt>
              </c:strCache>
            </c:strRef>
          </c:cat>
          <c:val>
            <c:numRef>
              <c:f>'F12'!$D$10:$D$42</c:f>
              <c:numCache>
                <c:formatCode>0.00</c:formatCode>
                <c:ptCount val="33"/>
                <c:pt idx="0">
                  <c:v>20.777476632335251</c:v>
                </c:pt>
                <c:pt idx="1">
                  <c:v>20.601768058597042</c:v>
                </c:pt>
                <c:pt idx="2">
                  <c:v>20.202791756229988</c:v>
                </c:pt>
                <c:pt idx="3">
                  <c:v>20.48465209627328</c:v>
                </c:pt>
                <c:pt idx="4">
                  <c:v>20.862108432758369</c:v>
                </c:pt>
                <c:pt idx="5">
                  <c:v>21.56096190515397</c:v>
                </c:pt>
                <c:pt idx="6">
                  <c:v>20.964063405797091</c:v>
                </c:pt>
                <c:pt idx="7">
                  <c:v>21.083949848456211</c:v>
                </c:pt>
                <c:pt idx="8">
                  <c:v>21.08069650336023</c:v>
                </c:pt>
                <c:pt idx="9">
                  <c:v>21.100596491228071</c:v>
                </c:pt>
                <c:pt idx="10">
                  <c:v>21.328625304442571</c:v>
                </c:pt>
                <c:pt idx="11">
                  <c:v>21.314039202468429</c:v>
                </c:pt>
                <c:pt idx="12">
                  <c:v>21.029978744735541</c:v>
                </c:pt>
                <c:pt idx="13">
                  <c:v>21.357074914873731</c:v>
                </c:pt>
                <c:pt idx="14">
                  <c:v>21.182817164179099</c:v>
                </c:pt>
                <c:pt idx="15">
                  <c:v>21.53323263314968</c:v>
                </c:pt>
                <c:pt idx="16">
                  <c:v>21.3960917991994</c:v>
                </c:pt>
                <c:pt idx="17">
                  <c:v>21.591140257916251</c:v>
                </c:pt>
                <c:pt idx="18">
                  <c:v>21.571575930774369</c:v>
                </c:pt>
                <c:pt idx="19">
                  <c:v>21.666512132545389</c:v>
                </c:pt>
                <c:pt idx="20">
                  <c:v>21.393799499770669</c:v>
                </c:pt>
                <c:pt idx="21">
                  <c:v>21.50117540221191</c:v>
                </c:pt>
                <c:pt idx="22">
                  <c:v>21.485136111640099</c:v>
                </c:pt>
                <c:pt idx="23">
                  <c:v>21.906755157562088</c:v>
                </c:pt>
                <c:pt idx="24">
                  <c:v>21.662004855229029</c:v>
                </c:pt>
                <c:pt idx="25">
                  <c:v>21.833206351650951</c:v>
                </c:pt>
                <c:pt idx="26">
                  <c:v>21.567850457715021</c:v>
                </c:pt>
                <c:pt idx="27">
                  <c:v>21.729160322362599</c:v>
                </c:pt>
                <c:pt idx="28">
                  <c:v>21.92175893096632</c:v>
                </c:pt>
                <c:pt idx="29">
                  <c:v>21.702597502334271</c:v>
                </c:pt>
                <c:pt idx="30">
                  <c:v>21.593752293314999</c:v>
                </c:pt>
                <c:pt idx="31">
                  <c:v>21.756098981598001</c:v>
                </c:pt>
                <c:pt idx="32">
                  <c:v>21.829924850003788</c:v>
                </c:pt>
              </c:numCache>
            </c:numRef>
          </c:val>
          <c:extLst>
            <c:ext xmlns:c16="http://schemas.microsoft.com/office/drawing/2014/chart" uri="{C3380CC4-5D6E-409C-BE32-E72D297353CC}">
              <c16:uniqueId val="{00000008-E28A-4ED7-84C8-6E7F71281139}"/>
            </c:ext>
          </c:extLst>
        </c:ser>
        <c:dLbls>
          <c:showLegendKey val="0"/>
          <c:showVal val="0"/>
          <c:showCatName val="0"/>
          <c:showSerName val="0"/>
          <c:showPercent val="0"/>
          <c:showBubbleSize val="0"/>
        </c:dLbls>
        <c:gapWidth val="1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'F13'!$C$9</c:f>
              <c:strCache>
                <c:ptCount val="1"/>
                <c:pt idx="0">
                  <c:v>ZM Guadalajara</c:v>
                </c:pt>
              </c:strCache>
            </c:strRef>
          </c:tx>
          <c:spPr>
            <a:solidFill>
              <a:srgbClr val="606868"/>
            </a:solidFill>
            <a:ln>
              <a:noFill/>
            </a:ln>
            <a:effectLst/>
          </c:spPr>
          <c:invertIfNegative val="0"/>
          <c:dPt>
            <c:idx val="24"/>
            <c:invertIfNegative val="0"/>
            <c:bubble3D val="0"/>
            <c:spPr>
              <a:solidFill>
                <a:srgbClr val="FBBB27"/>
              </a:solidFill>
              <a:ln>
                <a:noFill/>
              </a:ln>
              <a:effectLst/>
            </c:spPr>
            <c:extLst>
              <c:ext xmlns:c16="http://schemas.microsoft.com/office/drawing/2014/chart" uri="{C3380CC4-5D6E-409C-BE32-E72D297353CC}">
                <c16:uniqueId val="{00000001-1DAF-4D69-A7CD-31FFE5F0347E}"/>
              </c:ext>
            </c:extLst>
          </c:dPt>
          <c:dLbls>
            <c:dLbl>
              <c:idx val="24"/>
              <c:layout>
                <c:manualLayout>
                  <c:x val="-4.6238318604832074E-3"/>
                  <c:y val="-0.1573054119667718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1DAF-4D69-A7CD-31FFE5F034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'F13'!$A$11:$B$63</c15:sqref>
                  </c15:fullRef>
                </c:ext>
              </c:extLst>
              <c:f>'F13'!$A$39:$B$63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xmlns:c15="http://schemas.microsoft.com/office/drawing/2012/chart" uri="{02D57815-91ED-43cb-92C2-25804820EDAC}">
                  <c15:fullRef>
                    <c15:sqref>'F13'!$E$11:$E$63</c15:sqref>
                  </c15:fullRef>
                </c:ext>
              </c:extLst>
              <c:f>'F13'!$E$39:$E$63</c:f>
              <c:numCache>
                <c:formatCode>0.0</c:formatCode>
                <c:ptCount val="25"/>
                <c:pt idx="0">
                  <c:v>2.9791210621557651</c:v>
                </c:pt>
                <c:pt idx="1">
                  <c:v>4.8527170164138766</c:v>
                </c:pt>
                <c:pt idx="2">
                  <c:v>5.4025050839008548</c:v>
                </c:pt>
                <c:pt idx="3">
                  <c:v>5.2581305723361282</c:v>
                </c:pt>
                <c:pt idx="4">
                  <c:v>5.1025220044846442</c:v>
                </c:pt>
                <c:pt idx="5">
                  <c:v>2.4747578778221646</c:v>
                </c:pt>
                <c:pt idx="6">
                  <c:v>1.1615865518989077</c:v>
                </c:pt>
                <c:pt idx="7">
                  <c:v>1.4440736583589908</c:v>
                </c:pt>
                <c:pt idx="8">
                  <c:v>1.5890125380152886</c:v>
                </c:pt>
                <c:pt idx="9">
                  <c:v>5.0860837626419242</c:v>
                </c:pt>
                <c:pt idx="10">
                  <c:v>8.1869811478125563</c:v>
                </c:pt>
                <c:pt idx="11">
                  <c:v>8.5699520810712304</c:v>
                </c:pt>
                <c:pt idx="12">
                  <c:v>7.7462855741885051</c:v>
                </c:pt>
                <c:pt idx="13">
                  <c:v>6.5278778917553515</c:v>
                </c:pt>
                <c:pt idx="14">
                  <c:v>4.7448981567872028</c:v>
                </c:pt>
                <c:pt idx="15">
                  <c:v>4.1206697248027613</c:v>
                </c:pt>
                <c:pt idx="16">
                  <c:v>6.4963031801186455</c:v>
                </c:pt>
                <c:pt idx="17">
                  <c:v>7.3044590496288198</c:v>
                </c:pt>
                <c:pt idx="18">
                  <c:v>8.945272809930426</c:v>
                </c:pt>
                <c:pt idx="19">
                  <c:v>10.811977961635776</c:v>
                </c:pt>
                <c:pt idx="20">
                  <c:v>10.991474948954094</c:v>
                </c:pt>
                <c:pt idx="21">
                  <c:v>11.432762477248026</c:v>
                </c:pt>
                <c:pt idx="22">
                  <c:v>11.326007013681206</c:v>
                </c:pt>
                <c:pt idx="23">
                  <c:v>11.521485878039917</c:v>
                </c:pt>
                <c:pt idx="24">
                  <c:v>11.210581149704058</c:v>
                </c:pt>
              </c:numCache>
            </c:numRef>
          </c:val>
          <c:extLst>
            <c:ext xmlns:c16="http://schemas.microsoft.com/office/drawing/2014/chart" uri="{C3380CC4-5D6E-409C-BE32-E72D297353CC}">
              <c16:uniqueId val="{00000002-1DAF-4D69-A7CD-31FFE5F0347E}"/>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'F13'!$G$9</c:f>
              <c:strCache>
                <c:ptCount val="1"/>
                <c:pt idx="0">
                  <c:v>ZM Monterrey</c:v>
                </c:pt>
              </c:strCache>
            </c:strRef>
          </c:tx>
          <c:spPr>
            <a:ln w="47625" cap="rnd">
              <a:solidFill>
                <a:schemeClr val="bg2">
                  <a:lumMod val="50000"/>
                </a:schemeClr>
              </a:solidFill>
              <a:prstDash val="sysDot"/>
              <a:round/>
            </a:ln>
            <a:effectLst/>
          </c:spPr>
          <c:marker>
            <c:symbol val="none"/>
          </c:marker>
          <c:dLbls>
            <c:dLbl>
              <c:idx val="24"/>
              <c:layout>
                <c:manualLayout>
                  <c:x val="-4.6238318604832074E-3"/>
                  <c:y val="-0.1893491069970401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DAF-4D69-A7CD-31FFE5F034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'F13'!$A$11:$B$63</c15:sqref>
                  </c15:fullRef>
                </c:ext>
              </c:extLst>
              <c:f>'F13'!$A$39:$B$63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xmlns:c15="http://schemas.microsoft.com/office/drawing/2012/chart" uri="{02D57815-91ED-43cb-92C2-25804820EDAC}">
                  <c15:fullRef>
                    <c15:sqref>'F13'!$I$11:$I$63</c15:sqref>
                  </c15:fullRef>
                </c:ext>
              </c:extLst>
              <c:f>'F13'!$I$39:$I$63</c:f>
              <c:numCache>
                <c:formatCode>0.0</c:formatCode>
                <c:ptCount val="25"/>
                <c:pt idx="0">
                  <c:v>3.185297114090635</c:v>
                </c:pt>
                <c:pt idx="1">
                  <c:v>4.6622696416922293</c:v>
                </c:pt>
                <c:pt idx="2">
                  <c:v>4.9130337230736343</c:v>
                </c:pt>
                <c:pt idx="3">
                  <c:v>4.6647344305723815</c:v>
                </c:pt>
                <c:pt idx="4">
                  <c:v>4.129706369511088</c:v>
                </c:pt>
                <c:pt idx="5">
                  <c:v>2.4275542104362113</c:v>
                </c:pt>
                <c:pt idx="6">
                  <c:v>1.9208789468065923</c:v>
                </c:pt>
                <c:pt idx="7">
                  <c:v>2.8091680681408659</c:v>
                </c:pt>
                <c:pt idx="8">
                  <c:v>3.6084162427415745</c:v>
                </c:pt>
                <c:pt idx="9">
                  <c:v>7.2705536377981383</c:v>
                </c:pt>
                <c:pt idx="10">
                  <c:v>10.018565954495063</c:v>
                </c:pt>
                <c:pt idx="11">
                  <c:v>9.8176919896800996</c:v>
                </c:pt>
                <c:pt idx="12">
                  <c:v>9.0337487376512371</c:v>
                </c:pt>
                <c:pt idx="13">
                  <c:v>7.3237161244282811</c:v>
                </c:pt>
                <c:pt idx="14">
                  <c:v>5.7722802975831655</c:v>
                </c:pt>
                <c:pt idx="15">
                  <c:v>5.9185386492258685</c:v>
                </c:pt>
                <c:pt idx="16">
                  <c:v>7.841059551500984</c:v>
                </c:pt>
                <c:pt idx="17">
                  <c:v>8.2430587820422332</c:v>
                </c:pt>
                <c:pt idx="18">
                  <c:v>8.7831449231747794</c:v>
                </c:pt>
                <c:pt idx="19">
                  <c:v>9.7641075422492776</c:v>
                </c:pt>
                <c:pt idx="20">
                  <c:v>9.5927527940119273</c:v>
                </c:pt>
                <c:pt idx="21">
                  <c:v>9.6257744162783219</c:v>
                </c:pt>
                <c:pt idx="22">
                  <c:v>10.037862923482166</c:v>
                </c:pt>
                <c:pt idx="23">
                  <c:v>9.9309771309078254</c:v>
                </c:pt>
                <c:pt idx="24">
                  <c:v>9.4004861528878436</c:v>
                </c:pt>
              </c:numCache>
            </c:numRef>
          </c:val>
          <c:smooth val="0"/>
          <c:extLst>
            <c:ext xmlns:c16="http://schemas.microsoft.com/office/drawing/2014/chart" uri="{C3380CC4-5D6E-409C-BE32-E72D297353CC}">
              <c16:uniqueId val="{00000004-1DAF-4D69-A7CD-31FFE5F0347E}"/>
            </c:ext>
          </c:extLst>
        </c:ser>
        <c:ser>
          <c:idx val="4"/>
          <c:order val="4"/>
          <c:tx>
            <c:strRef>
              <c:f>'F13'!$S$9</c:f>
              <c:strCache>
                <c:ptCount val="1"/>
                <c:pt idx="0">
                  <c:v>ZM Valle de México</c:v>
                </c:pt>
              </c:strCache>
            </c:strRef>
          </c:tx>
          <c:spPr>
            <a:ln w="38100" cap="rnd">
              <a:solidFill>
                <a:srgbClr val="FF6C37"/>
              </a:solidFill>
              <a:prstDash val="dashDot"/>
              <a:round/>
            </a:ln>
            <a:effectLst/>
          </c:spPr>
          <c:marker>
            <c:symbol val="none"/>
          </c:marker>
          <c:dLbls>
            <c:dLbl>
              <c:idx val="24"/>
              <c:layout>
                <c:manualLayout>
                  <c:x val="-4.6238318604830946E-3"/>
                  <c:y val="-0.1835229806279004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DAF-4D69-A7CD-31FFE5F034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'F13'!$A$11:$B$63</c15:sqref>
                  </c15:fullRef>
                </c:ext>
              </c:extLst>
              <c:f>'F13'!$A$39:$B$63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xmlns:c15="http://schemas.microsoft.com/office/drawing/2012/chart" uri="{02D57815-91ED-43cb-92C2-25804820EDAC}">
                  <c15:fullRef>
                    <c15:sqref>'F13'!$U$11:$U$63</c15:sqref>
                  </c15:fullRef>
                </c:ext>
              </c:extLst>
              <c:f>'F13'!$U$39:$U$63</c:f>
              <c:numCache>
                <c:formatCode>0.0</c:formatCode>
                <c:ptCount val="25"/>
                <c:pt idx="0">
                  <c:v>5.0460556690280711</c:v>
                </c:pt>
                <c:pt idx="1">
                  <c:v>6.1484605184744412</c:v>
                </c:pt>
                <c:pt idx="2">
                  <c:v>6.7865555608326522</c:v>
                </c:pt>
                <c:pt idx="3">
                  <c:v>7.2759201430274256</c:v>
                </c:pt>
                <c:pt idx="4">
                  <c:v>7.5518473829338406</c:v>
                </c:pt>
                <c:pt idx="5">
                  <c:v>6.5070817984797635</c:v>
                </c:pt>
                <c:pt idx="6">
                  <c:v>5.7423373429278612</c:v>
                </c:pt>
                <c:pt idx="7">
                  <c:v>6.374302436425161</c:v>
                </c:pt>
                <c:pt idx="8">
                  <c:v>6.6836323653363117</c:v>
                </c:pt>
                <c:pt idx="9">
                  <c:v>10.044401708025564</c:v>
                </c:pt>
                <c:pt idx="10">
                  <c:v>13.044977448800399</c:v>
                </c:pt>
                <c:pt idx="11">
                  <c:v>13.318241792202645</c:v>
                </c:pt>
                <c:pt idx="12">
                  <c:v>13.002314472950438</c:v>
                </c:pt>
                <c:pt idx="13">
                  <c:v>10.953188435939865</c:v>
                </c:pt>
                <c:pt idx="14">
                  <c:v>8.9595924997291299</c:v>
                </c:pt>
                <c:pt idx="15">
                  <c:v>8.2111886499188547</c:v>
                </c:pt>
                <c:pt idx="16">
                  <c:v>9.5367119777176601</c:v>
                </c:pt>
                <c:pt idx="17">
                  <c:v>9.7811609414273128</c:v>
                </c:pt>
                <c:pt idx="18">
                  <c:v>10.240918513238384</c:v>
                </c:pt>
                <c:pt idx="19">
                  <c:v>10.637972906845805</c:v>
                </c:pt>
                <c:pt idx="20">
                  <c:v>9.8802627000609711</c:v>
                </c:pt>
                <c:pt idx="21">
                  <c:v>9.6233537346282816</c:v>
                </c:pt>
                <c:pt idx="22">
                  <c:v>9.7352429445935584</c:v>
                </c:pt>
                <c:pt idx="23">
                  <c:v>10.009778336067644</c:v>
                </c:pt>
                <c:pt idx="24">
                  <c:v>10.168577167244198</c:v>
                </c:pt>
              </c:numCache>
            </c:numRef>
          </c:val>
          <c:smooth val="0"/>
          <c:extLst>
            <c:ext xmlns:c16="http://schemas.microsoft.com/office/drawing/2014/chart" uri="{C3380CC4-5D6E-409C-BE32-E72D297353CC}">
              <c16:uniqueId val="{00000006-1DAF-4D69-A7CD-31FFE5F0347E}"/>
            </c:ext>
          </c:extLst>
        </c:ser>
        <c:ser>
          <c:idx val="5"/>
          <c:order val="5"/>
          <c:tx>
            <c:strRef>
              <c:f>'F13'!$W$9</c:f>
              <c:strCache>
                <c:ptCount val="1"/>
                <c:pt idx="0">
                  <c:v>Nacional</c:v>
                </c:pt>
              </c:strCache>
            </c:strRef>
          </c:tx>
          <c:spPr>
            <a:ln w="38100" cap="rnd">
              <a:solidFill>
                <a:srgbClr val="95682B"/>
              </a:solidFill>
              <a:prstDash val="dash"/>
              <a:round/>
            </a:ln>
            <a:effectLst/>
          </c:spPr>
          <c:marker>
            <c:symbol val="none"/>
          </c:marker>
          <c:dLbls>
            <c:dLbl>
              <c:idx val="24"/>
              <c:layout>
                <c:manualLayout>
                  <c:x val="-3.0825545736553966E-3"/>
                  <c:y val="-0.1660446015204813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DAF-4D69-A7CD-31FFE5F034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'F13'!$A$11:$B$63</c15:sqref>
                  </c15:fullRef>
                </c:ext>
              </c:extLst>
              <c:f>'F13'!$A$39:$B$63</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xmlns:c15="http://schemas.microsoft.com/office/drawing/2012/chart" uri="{02D57815-91ED-43cb-92C2-25804820EDAC}">
                  <c15:fullRef>
                    <c15:sqref>'F13'!$Y$11:$Y$63</c15:sqref>
                  </c15:fullRef>
                </c:ext>
              </c:extLst>
              <c:f>'F13'!$Y$39:$Y$63</c:f>
              <c:numCache>
                <c:formatCode>0.0</c:formatCode>
                <c:ptCount val="25"/>
                <c:pt idx="0">
                  <c:v>3.7812553195964105</c:v>
                </c:pt>
                <c:pt idx="1">
                  <c:v>5.0949026748940085</c:v>
                </c:pt>
                <c:pt idx="2">
                  <c:v>5.7050082527792645</c:v>
                </c:pt>
                <c:pt idx="3">
                  <c:v>5.8626357242548721</c:v>
                </c:pt>
                <c:pt idx="4">
                  <c:v>5.6965632963787316</c:v>
                </c:pt>
                <c:pt idx="5">
                  <c:v>4.2043286959509318</c:v>
                </c:pt>
                <c:pt idx="6">
                  <c:v>3.3505533583754632</c:v>
                </c:pt>
                <c:pt idx="7">
                  <c:v>3.8416102660601581</c:v>
                </c:pt>
                <c:pt idx="8">
                  <c:v>4.3182892897902336</c:v>
                </c:pt>
                <c:pt idx="9">
                  <c:v>7.657971879351777</c:v>
                </c:pt>
                <c:pt idx="10">
                  <c:v>10.32124522812865</c:v>
                </c:pt>
                <c:pt idx="11">
                  <c:v>10.221168988795881</c:v>
                </c:pt>
                <c:pt idx="12">
                  <c:v>9.560730763397828</c:v>
                </c:pt>
                <c:pt idx="13">
                  <c:v>7.7905223586772987</c:v>
                </c:pt>
                <c:pt idx="14">
                  <c:v>6.0896139111913383</c:v>
                </c:pt>
                <c:pt idx="15">
                  <c:v>5.8685491309956817</c:v>
                </c:pt>
                <c:pt idx="16">
                  <c:v>7.3643549575412193</c:v>
                </c:pt>
                <c:pt idx="17">
                  <c:v>7.4816381970665535</c:v>
                </c:pt>
                <c:pt idx="18">
                  <c:v>7.8988172537649337</c:v>
                </c:pt>
                <c:pt idx="19">
                  <c:v>8.5655551498749603</c:v>
                </c:pt>
                <c:pt idx="20">
                  <c:v>8.4282565512997287</c:v>
                </c:pt>
                <c:pt idx="21">
                  <c:v>8.669387232971836</c:v>
                </c:pt>
                <c:pt idx="22">
                  <c:v>9.0479837841773936</c:v>
                </c:pt>
                <c:pt idx="23">
                  <c:v>9.3160180545292626</c:v>
                </c:pt>
                <c:pt idx="24">
                  <c:v>9.032848146324568</c:v>
                </c:pt>
              </c:numCache>
            </c:numRef>
          </c:val>
          <c:smooth val="0"/>
          <c:extLst>
            <c:ext xmlns:c16="http://schemas.microsoft.com/office/drawing/2014/chart" uri="{C3380CC4-5D6E-409C-BE32-E72D297353CC}">
              <c16:uniqueId val="{00000008-1DAF-4D69-A7CD-31FFE5F0347E}"/>
            </c:ext>
          </c:extLst>
        </c:ser>
        <c:dLbls>
          <c:showLegendKey val="0"/>
          <c:showVal val="0"/>
          <c:showCatName val="0"/>
          <c:showSerName val="0"/>
          <c:showPercent val="0"/>
          <c:showBubbleSize val="0"/>
        </c:dLbls>
        <c:marker val="1"/>
        <c:smooth val="0"/>
        <c:axId val="271797672"/>
        <c:axId val="271800952"/>
        <c:extLst>
          <c:ext xmlns:c15="http://schemas.microsoft.com/office/drawing/2012/chart" uri="{02D57815-91ED-43cb-92C2-25804820EDAC}">
            <c15:filteredLineSeries>
              <c15:ser>
                <c:idx val="2"/>
                <c:order val="2"/>
                <c:tx>
                  <c:strRef>
                    <c:extLst>
                      <c:ext uri="{02D57815-91ED-43cb-92C2-25804820EDAC}">
                        <c15:formulaRef>
                          <c15:sqref>'F13'!$K$9</c15:sqref>
                        </c15:formulaRef>
                      </c:ext>
                    </c:extLst>
                    <c:strCache>
                      <c:ptCount val="1"/>
                      <c:pt idx="0">
                        <c:v>ZM Puebla-Tlaxcala</c:v>
                      </c:pt>
                    </c:strCache>
                  </c:strRef>
                </c:tx>
                <c:spPr>
                  <a:ln w="28575" cap="rnd">
                    <a:solidFill>
                      <a:schemeClr val="accent3"/>
                    </a:solidFill>
                    <a:round/>
                  </a:ln>
                  <a:effectLst/>
                </c:spPr>
                <c:marker>
                  <c:symbol val="none"/>
                </c:marker>
                <c:cat>
                  <c:multiLvlStrRef>
                    <c:extLst>
                      <c:ext uri="{02D57815-91ED-43cb-92C2-25804820EDAC}">
                        <c15:fullRef>
                          <c15:sqref>'F13'!$A$11:$B$63</c15:sqref>
                        </c15:fullRef>
                        <c15:formulaRef>
                          <c15:sqref>'F13'!$A$39:$B$63</c15:sqref>
                        </c15:formulaRef>
                      </c:ext>
                    </c:extLst>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uri="{02D57815-91ED-43cb-92C2-25804820EDAC}">
                        <c15:fullRef>
                          <c15:sqref>'F13'!$M$11:$M$63</c15:sqref>
                        </c15:fullRef>
                        <c15:formulaRef>
                          <c15:sqref>'F13'!$M$39:$M$63</c15:sqref>
                        </c15:formulaRef>
                      </c:ext>
                    </c:extLst>
                    <c:numCache>
                      <c:formatCode>0.0</c:formatCode>
                      <c:ptCount val="25"/>
                      <c:pt idx="0">
                        <c:v>3.8314154014547741</c:v>
                      </c:pt>
                      <c:pt idx="1">
                        <c:v>5.6906047426363626</c:v>
                      </c:pt>
                      <c:pt idx="2">
                        <c:v>6.653321987266092</c:v>
                      </c:pt>
                      <c:pt idx="3">
                        <c:v>6.3579564938345934</c:v>
                      </c:pt>
                      <c:pt idx="4">
                        <c:v>5.7332313503442256</c:v>
                      </c:pt>
                      <c:pt idx="5">
                        <c:v>3.8533968824141951</c:v>
                      </c:pt>
                      <c:pt idx="6">
                        <c:v>2.7482448920022939</c:v>
                      </c:pt>
                      <c:pt idx="7">
                        <c:v>3.0441895649347517</c:v>
                      </c:pt>
                      <c:pt idx="8">
                        <c:v>3.7516247816167914</c:v>
                      </c:pt>
                      <c:pt idx="9">
                        <c:v>7.195578400915692</c:v>
                      </c:pt>
                      <c:pt idx="10">
                        <c:v>10.231958088395077</c:v>
                      </c:pt>
                      <c:pt idx="11">
                        <c:v>10.702739939749485</c:v>
                      </c:pt>
                      <c:pt idx="12">
                        <c:v>10.122266688757309</c:v>
                      </c:pt>
                      <c:pt idx="13">
                        <c:v>8.4719353188465796</c:v>
                      </c:pt>
                      <c:pt idx="14">
                        <c:v>6.3645976657291881</c:v>
                      </c:pt>
                      <c:pt idx="15">
                        <c:v>5.8163261746572381</c:v>
                      </c:pt>
                      <c:pt idx="16">
                        <c:v>7.2184567587461723</c:v>
                      </c:pt>
                      <c:pt idx="17">
                        <c:v>7.3161540223334987</c:v>
                      </c:pt>
                      <c:pt idx="18">
                        <c:v>7.9147404438129731</c:v>
                      </c:pt>
                      <c:pt idx="19">
                        <c:v>9.0464007012497802</c:v>
                      </c:pt>
                      <c:pt idx="20">
                        <c:v>9.1366777539806154</c:v>
                      </c:pt>
                      <c:pt idx="21">
                        <c:v>9.4162140694396879</c:v>
                      </c:pt>
                      <c:pt idx="22">
                        <c:v>9.5644721330216278</c:v>
                      </c:pt>
                      <c:pt idx="23">
                        <c:v>9.509688326544353</c:v>
                      </c:pt>
                      <c:pt idx="24">
                        <c:v>8.8005706039187679</c:v>
                      </c:pt>
                    </c:numCache>
                  </c:numRef>
                </c:val>
                <c:smooth val="0"/>
                <c:extLst>
                  <c:ext xmlns:c16="http://schemas.microsoft.com/office/drawing/2014/chart" uri="{C3380CC4-5D6E-409C-BE32-E72D297353CC}">
                    <c16:uniqueId val="{00000009-1DAF-4D69-A7CD-31FFE5F0347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'F13'!$O$9</c15:sqref>
                        </c15:formulaRef>
                      </c:ext>
                    </c:extLst>
                    <c:strCache>
                      <c:ptCount val="1"/>
                      <c:pt idx="0">
                        <c:v>ZM Toluca</c:v>
                      </c:pt>
                    </c:strCache>
                  </c:strRef>
                </c:tx>
                <c:spPr>
                  <a:ln w="28575" cap="rnd">
                    <a:solidFill>
                      <a:schemeClr val="accent4"/>
                    </a:solidFill>
                    <a:round/>
                  </a:ln>
                  <a:effectLst/>
                </c:spPr>
                <c:marker>
                  <c:symbol val="none"/>
                </c:marker>
                <c:cat>
                  <c:multiLvlStrRef>
                    <c:extLst>
                      <c:ext xmlns:c15="http://schemas.microsoft.com/office/drawing/2012/chart" uri="{02D57815-91ED-43cb-92C2-25804820EDAC}">
                        <c15:fullRef>
                          <c15:sqref>'F13'!$A$11:$B$63</c15:sqref>
                        </c15:fullRef>
                        <c15:formulaRef>
                          <c15:sqref>'F13'!$A$39:$B$63</c15:sqref>
                        </c15:formulaRef>
                      </c:ext>
                    </c:extLst>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2013</c:v>
                        </c:pt>
                        <c:pt idx="4">
                          <c:v>2014</c:v>
                        </c:pt>
                        <c:pt idx="8">
                          <c:v>2015</c:v>
                        </c:pt>
                        <c:pt idx="12">
                          <c:v>2016</c:v>
                        </c:pt>
                        <c:pt idx="16">
                          <c:v>2017</c:v>
                        </c:pt>
                        <c:pt idx="20">
                          <c:v>2018</c:v>
                        </c:pt>
                        <c:pt idx="24">
                          <c:v>2019</c:v>
                        </c:pt>
                      </c:lvl>
                    </c:multiLvlStrCache>
                  </c:multiLvlStrRef>
                </c:cat>
                <c:val>
                  <c:numRef>
                    <c:extLst>
                      <c:ext xmlns:c15="http://schemas.microsoft.com/office/drawing/2012/chart" uri="{02D57815-91ED-43cb-92C2-25804820EDAC}">
                        <c15:fullRef>
                          <c15:sqref>'F13'!$Q$11:$Q$63</c15:sqref>
                        </c15:fullRef>
                        <c15:formulaRef>
                          <c15:sqref>'F13'!$Q$39:$Q$63</c15:sqref>
                        </c15:formulaRef>
                      </c:ext>
                    </c:extLst>
                    <c:numCache>
                      <c:formatCode>0.0</c:formatCode>
                      <c:ptCount val="25"/>
                      <c:pt idx="0">
                        <c:v>3.3339395818868578</c:v>
                      </c:pt>
                      <c:pt idx="1">
                        <c:v>4.5882717822786523</c:v>
                      </c:pt>
                      <c:pt idx="2">
                        <c:v>5.9307789800620458</c:v>
                      </c:pt>
                      <c:pt idx="3">
                        <c:v>6.4107294653549918</c:v>
                      </c:pt>
                      <c:pt idx="4">
                        <c:v>6.5258905065142647</c:v>
                      </c:pt>
                      <c:pt idx="5">
                        <c:v>5.5740125690686426</c:v>
                      </c:pt>
                      <c:pt idx="6">
                        <c:v>4.1395784651306666</c:v>
                      </c:pt>
                      <c:pt idx="7">
                        <c:v>3.8745800361715155</c:v>
                      </c:pt>
                      <c:pt idx="8">
                        <c:v>3.8804594643761403</c:v>
                      </c:pt>
                      <c:pt idx="9">
                        <c:v>6.6592595901700635</c:v>
                      </c:pt>
                      <c:pt idx="10">
                        <c:v>9.2429273069974052</c:v>
                      </c:pt>
                      <c:pt idx="11">
                        <c:v>9.3871528130764048</c:v>
                      </c:pt>
                      <c:pt idx="12">
                        <c:v>8.8018579979642464</c:v>
                      </c:pt>
                      <c:pt idx="13">
                        <c:v>7.1202050642376058</c:v>
                      </c:pt>
                      <c:pt idx="14">
                        <c:v>5.2430199846576819</c:v>
                      </c:pt>
                      <c:pt idx="15">
                        <c:v>5.1224343165434894</c:v>
                      </c:pt>
                      <c:pt idx="16">
                        <c:v>6.7980764957399353</c:v>
                      </c:pt>
                      <c:pt idx="17">
                        <c:v>6.8609986517944366</c:v>
                      </c:pt>
                      <c:pt idx="18">
                        <c:v>7.7757494262783666</c:v>
                      </c:pt>
                      <c:pt idx="19">
                        <c:v>8.5653808554646318</c:v>
                      </c:pt>
                      <c:pt idx="20">
                        <c:v>8.5540291879156136</c:v>
                      </c:pt>
                      <c:pt idx="21">
                        <c:v>9.1244483728906811</c:v>
                      </c:pt>
                      <c:pt idx="22">
                        <c:v>9.0894584053219809</c:v>
                      </c:pt>
                      <c:pt idx="23">
                        <c:v>8.567462666371096</c:v>
                      </c:pt>
                      <c:pt idx="24">
                        <c:v>7.6695350034079901</c:v>
                      </c:pt>
                    </c:numCache>
                  </c:numRef>
                </c:val>
                <c:smooth val="0"/>
                <c:extLst xmlns:c15="http://schemas.microsoft.com/office/drawing/2012/chart">
                  <c:ext xmlns:c16="http://schemas.microsoft.com/office/drawing/2014/chart" uri="{C3380CC4-5D6E-409C-BE32-E72D297353CC}">
                    <c16:uniqueId val="{0000000A-1DAF-4D69-A7CD-31FFE5F0347E}"/>
                  </c:ext>
                </c:extLst>
              </c15:ser>
            </c15:filteredLineSeries>
          </c:ext>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1800952"/>
        <c:crosses val="autoZero"/>
        <c:auto val="1"/>
        <c:lblAlgn val="ctr"/>
        <c:lblOffset val="100"/>
        <c:noMultiLvlLbl val="0"/>
      </c:catAx>
      <c:valAx>
        <c:axId val="271800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1BD5-4F1F-9419-4C058CFF847C}"/>
              </c:ext>
            </c:extLst>
          </c:dPt>
          <c:dPt>
            <c:idx val="30"/>
            <c:invertIfNegative val="0"/>
            <c:bubble3D val="0"/>
            <c:spPr>
              <a:solidFill>
                <a:srgbClr val="FFC000"/>
              </a:solidFill>
              <a:ln>
                <a:noFill/>
              </a:ln>
              <a:effectLst/>
            </c:spPr>
            <c:extLst>
              <c:ext xmlns:c16="http://schemas.microsoft.com/office/drawing/2014/chart" uri="{C3380CC4-5D6E-409C-BE32-E72D297353CC}">
                <c16:uniqueId val="{00000002-1BD5-4F1F-9419-4C058CFF847C}"/>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'F14'!$A$9:$A$40</c:f>
              <c:strCache>
                <c:ptCount val="32"/>
                <c:pt idx="0">
                  <c:v>Veracruz</c:v>
                </c:pt>
                <c:pt idx="1">
                  <c:v>Tlaxcala</c:v>
                </c:pt>
                <c:pt idx="2">
                  <c:v>Durango</c:v>
                </c:pt>
                <c:pt idx="3">
                  <c:v>Sonora</c:v>
                </c:pt>
                <c:pt idx="4">
                  <c:v>Oaxaca</c:v>
                </c:pt>
                <c:pt idx="5">
                  <c:v>Tabasco</c:v>
                </c:pt>
                <c:pt idx="6">
                  <c:v>Guerrero</c:v>
                </c:pt>
                <c:pt idx="7">
                  <c:v>Tamaulipas</c:v>
                </c:pt>
                <c:pt idx="8">
                  <c:v>Estado de México</c:v>
                </c:pt>
                <c:pt idx="9">
                  <c:v>Hidalgo</c:v>
                </c:pt>
                <c:pt idx="10">
                  <c:v>Chiapas</c:v>
                </c:pt>
                <c:pt idx="11">
                  <c:v>Querétaro</c:v>
                </c:pt>
                <c:pt idx="12">
                  <c:v>Aguascalientes</c:v>
                </c:pt>
                <c:pt idx="13">
                  <c:v>Morelos</c:v>
                </c:pt>
                <c:pt idx="14">
                  <c:v>Chihuahua</c:v>
                </c:pt>
                <c:pt idx="15">
                  <c:v>Zacatecas</c:v>
                </c:pt>
                <c:pt idx="16">
                  <c:v>Coahuila</c:v>
                </c:pt>
                <c:pt idx="17">
                  <c:v>Colima</c:v>
                </c:pt>
                <c:pt idx="18">
                  <c:v>Michoacán</c:v>
                </c:pt>
                <c:pt idx="19">
                  <c:v>Puebla</c:v>
                </c:pt>
                <c:pt idx="20">
                  <c:v>Baja California</c:v>
                </c:pt>
                <c:pt idx="21">
                  <c:v>Campeche</c:v>
                </c:pt>
                <c:pt idx="22">
                  <c:v>Yucatán</c:v>
                </c:pt>
                <c:pt idx="23">
                  <c:v>Sinaloa</c:v>
                </c:pt>
                <c:pt idx="24">
                  <c:v>San Luis Potosí</c:v>
                </c:pt>
                <c:pt idx="25">
                  <c:v>Nuevo León</c:v>
                </c:pt>
                <c:pt idx="26">
                  <c:v>Guanajuato</c:v>
                </c:pt>
                <c:pt idx="27">
                  <c:v>Baja California Sur</c:v>
                </c:pt>
                <c:pt idx="28">
                  <c:v>Nayarit</c:v>
                </c:pt>
                <c:pt idx="29">
                  <c:v>Quintana Roo</c:v>
                </c:pt>
                <c:pt idx="30">
                  <c:v>Jalisco</c:v>
                </c:pt>
                <c:pt idx="31">
                  <c:v>Ciudad de México</c:v>
                </c:pt>
              </c:strCache>
            </c:strRef>
          </c:cat>
          <c:val>
            <c:numRef>
              <c:f>'F14'!$D$9:$D$40</c:f>
              <c:numCache>
                <c:formatCode>0.0</c:formatCode>
                <c:ptCount val="32"/>
                <c:pt idx="0">
                  <c:v>6.5645888417053877</c:v>
                </c:pt>
                <c:pt idx="1">
                  <c:v>6.753689660379214</c:v>
                </c:pt>
                <c:pt idx="2">
                  <c:v>6.9870002510543872</c:v>
                </c:pt>
                <c:pt idx="3">
                  <c:v>7.0220273425237067</c:v>
                </c:pt>
                <c:pt idx="4">
                  <c:v>7.0730841162331304</c:v>
                </c:pt>
                <c:pt idx="5">
                  <c:v>7.1534530859793444</c:v>
                </c:pt>
                <c:pt idx="6">
                  <c:v>7.2725016781149288</c:v>
                </c:pt>
                <c:pt idx="7">
                  <c:v>7.3169595702111012</c:v>
                </c:pt>
                <c:pt idx="8">
                  <c:v>7.512902896358975</c:v>
                </c:pt>
                <c:pt idx="9">
                  <c:v>7.6369980098295542</c:v>
                </c:pt>
                <c:pt idx="10">
                  <c:v>7.7812894110994346</c:v>
                </c:pt>
                <c:pt idx="11">
                  <c:v>7.8365815385038617</c:v>
                </c:pt>
                <c:pt idx="12">
                  <c:v>7.9219363102504436</c:v>
                </c:pt>
                <c:pt idx="13">
                  <c:v>7.9497410594983053</c:v>
                </c:pt>
                <c:pt idx="14">
                  <c:v>7.9610070097447139</c:v>
                </c:pt>
                <c:pt idx="15">
                  <c:v>8.196385023048137</c:v>
                </c:pt>
                <c:pt idx="16">
                  <c:v>8.2932901833832275</c:v>
                </c:pt>
                <c:pt idx="17">
                  <c:v>8.4992251921193862</c:v>
                </c:pt>
                <c:pt idx="18">
                  <c:v>8.5844642610900745</c:v>
                </c:pt>
                <c:pt idx="19">
                  <c:v>8.6775477978280549</c:v>
                </c:pt>
                <c:pt idx="20">
                  <c:v>8.9014800366728597</c:v>
                </c:pt>
                <c:pt idx="21">
                  <c:v>8.9076341150927441</c:v>
                </c:pt>
                <c:pt idx="22">
                  <c:v>9.0912803083550653</c:v>
                </c:pt>
                <c:pt idx="23">
                  <c:v>9.3566173808393049</c:v>
                </c:pt>
                <c:pt idx="24">
                  <c:v>9.3702505368384195</c:v>
                </c:pt>
                <c:pt idx="25">
                  <c:v>9.3929708551327096</c:v>
                </c:pt>
                <c:pt idx="26">
                  <c:v>9.4161048594255448</c:v>
                </c:pt>
                <c:pt idx="27">
                  <c:v>9.4564869818642308</c:v>
                </c:pt>
                <c:pt idx="28">
                  <c:v>9.964067283557787</c:v>
                </c:pt>
                <c:pt idx="29">
                  <c:v>10.966524852083603</c:v>
                </c:pt>
                <c:pt idx="30">
                  <c:v>11.071347389697571</c:v>
                </c:pt>
                <c:pt idx="31">
                  <c:v>11.534116471857093</c:v>
                </c:pt>
              </c:numCache>
            </c:numRef>
          </c:val>
          <c:extLst>
            <c:ext xmlns:c16="http://schemas.microsoft.com/office/drawing/2014/chart" uri="{C3380CC4-5D6E-409C-BE32-E72D297353CC}">
              <c16:uniqueId val="{00000003-1BD5-4F1F-9419-4C058CFF847C}"/>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'F14'!$A$41</c:f>
              <c:strCache>
                <c:ptCount val="1"/>
                <c:pt idx="0">
                  <c:v>Promedio Estados</c:v>
                </c:pt>
              </c:strCache>
            </c:strRef>
          </c:tx>
          <c:spPr>
            <a:ln w="50800">
              <a:solidFill>
                <a:srgbClr val="FBBB27"/>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BD5-4F1F-9419-4C058CFF847C}"/>
                </c:ext>
              </c:extLst>
            </c:dLbl>
            <c:dLbl>
              <c:idx val="1"/>
              <c:layout>
                <c:manualLayout>
                  <c:x val="-8.9938151586859541E-2"/>
                  <c:y val="0.10799319727891156"/>
                </c:manualLayout>
              </c:layout>
              <c:spPr>
                <a:solidFill>
                  <a:srgbClr val="FBBB27"/>
                </a:solidFill>
                <a:ln>
                  <a:noFill/>
                </a:ln>
                <a:effectLst/>
              </c:spPr>
              <c:txPr>
                <a:bodyPr rot="-5400000" vert="horz" wrap="square" lIns="38100" tIns="19050" rIns="38100" bIns="19050" anchor="ctr">
                  <a:spAutoFit/>
                </a:bodyPr>
                <a:lstStyle/>
                <a:p>
                  <a:pPr>
                    <a:defRPr b="1"/>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BD5-4F1F-9419-4C058CFF847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'F14'!$D$41:$D$42</c:f>
              <c:numCache>
                <c:formatCode>0.0</c:formatCode>
                <c:ptCount val="2"/>
                <c:pt idx="0">
                  <c:v>8.5</c:v>
                </c:pt>
                <c:pt idx="1">
                  <c:v>8.4522289184961323</c:v>
                </c:pt>
              </c:numCache>
            </c:numRef>
          </c:xVal>
          <c:yVal>
            <c:numRef>
              <c:f>'F14'!$C$41:$C$42</c:f>
              <c:numCache>
                <c:formatCode>0.0</c:formatCode>
                <c:ptCount val="2"/>
                <c:pt idx="0">
                  <c:v>0</c:v>
                </c:pt>
                <c:pt idx="1">
                  <c:v>1</c:v>
                </c:pt>
              </c:numCache>
            </c:numRef>
          </c:yVal>
          <c:smooth val="0"/>
          <c:extLst>
            <c:ext xmlns:c16="http://schemas.microsoft.com/office/drawing/2014/chart" uri="{C3380CC4-5D6E-409C-BE32-E72D297353CC}">
              <c16:uniqueId val="{00000006-1BD5-4F1F-9419-4C058CFF847C}"/>
            </c:ext>
          </c:extLst>
        </c:ser>
        <c:ser>
          <c:idx val="2"/>
          <c:order val="2"/>
          <c:tx>
            <c:strRef>
              <c:f>'F14'!$A$43</c:f>
              <c:strCache>
                <c:ptCount val="1"/>
                <c:pt idx="0">
                  <c:v>Promedio Nacional</c:v>
                </c:pt>
              </c:strCache>
            </c:strRef>
          </c:tx>
          <c:spPr>
            <a:ln w="41275">
              <a:solidFill>
                <a:srgbClr val="95682B"/>
              </a:solidFill>
              <a:prstDash val="sysDash"/>
            </a:ln>
          </c:spPr>
          <c:marker>
            <c:symbol val="none"/>
          </c:marker>
          <c:dLbls>
            <c:dLbl>
              <c:idx val="0"/>
              <c:layout>
                <c:manualLayout>
                  <c:x val="0"/>
                  <c:y val="-2.1598639455782314E-2"/>
                </c:manualLayout>
              </c:layout>
              <c:spPr>
                <a:solidFill>
                  <a:srgbClr val="95682B"/>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BD5-4F1F-9419-4C058CFF847C}"/>
                </c:ext>
              </c:extLst>
            </c:dLbl>
            <c:dLbl>
              <c:idx val="1"/>
              <c:delete val="1"/>
              <c:extLst>
                <c:ext xmlns:c15="http://schemas.microsoft.com/office/drawing/2012/chart" uri="{CE6537A1-D6FC-4f65-9D91-7224C49458BB}"/>
                <c:ext xmlns:c16="http://schemas.microsoft.com/office/drawing/2014/chart" uri="{C3380CC4-5D6E-409C-BE32-E72D297353CC}">
                  <c16:uniqueId val="{00000008-1BD5-4F1F-9419-4C058CFF847C}"/>
                </c:ext>
              </c:extLst>
            </c:dLbl>
            <c:spPr>
              <a:solidFill>
                <a:srgbClr val="95682B"/>
              </a:solidFill>
              <a:ln>
                <a:noFill/>
              </a:ln>
              <a:effectLst/>
            </c:spPr>
            <c:txPr>
              <a:bodyPr rot="-5400000" vert="horz" wrap="square" lIns="38100" tIns="19050" rIns="38100" bIns="19050" anchor="ctr">
                <a:spAutoFit/>
              </a:bodyPr>
              <a:lstStyle/>
              <a:p>
                <a:pPr>
                  <a:defRPr>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'F14'!$D$43:$D$44</c:f>
              <c:numCache>
                <c:formatCode>0.0</c:formatCode>
                <c:ptCount val="2"/>
                <c:pt idx="0">
                  <c:v>9</c:v>
                </c:pt>
                <c:pt idx="1">
                  <c:v>9</c:v>
                </c:pt>
              </c:numCache>
            </c:numRef>
          </c:xVal>
          <c:yVal>
            <c:numRef>
              <c:f>'F14'!$C$43:$C$44</c:f>
              <c:numCache>
                <c:formatCode>0.0</c:formatCode>
                <c:ptCount val="2"/>
                <c:pt idx="0">
                  <c:v>0</c:v>
                </c:pt>
                <c:pt idx="1">
                  <c:v>1</c:v>
                </c:pt>
              </c:numCache>
            </c:numRef>
          </c:yVal>
          <c:smooth val="0"/>
          <c:extLst>
            <c:ext xmlns:c16="http://schemas.microsoft.com/office/drawing/2014/chart" uri="{C3380CC4-5D6E-409C-BE32-E72D297353CC}">
              <c16:uniqueId val="{00000009-1BD5-4F1F-9419-4C058CFF847C}"/>
            </c:ext>
          </c:extLst>
        </c:ser>
        <c:dLbls>
          <c:showLegendKey val="0"/>
          <c:showVal val="0"/>
          <c:showCatName val="0"/>
          <c:showSerName val="0"/>
          <c:showPercent val="0"/>
          <c:showBubbleSize val="0"/>
        </c:dLbls>
        <c:axId val="555007112"/>
        <c:axId val="55502285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555022856"/>
        <c:scaling>
          <c:orientation val="minMax"/>
          <c:max val="1"/>
        </c:scaling>
        <c:delete val="1"/>
        <c:axPos val="r"/>
        <c:numFmt formatCode="0.0" sourceLinked="1"/>
        <c:majorTickMark val="out"/>
        <c:minorTickMark val="none"/>
        <c:tickLblPos val="nextTo"/>
        <c:crossAx val="555007112"/>
        <c:crosses val="max"/>
        <c:crossBetween val="midCat"/>
      </c:valAx>
      <c:valAx>
        <c:axId val="555007112"/>
        <c:scaling>
          <c:orientation val="minMax"/>
        </c:scaling>
        <c:delete val="1"/>
        <c:axPos val="b"/>
        <c:numFmt formatCode="0.0" sourceLinked="1"/>
        <c:majorTickMark val="out"/>
        <c:minorTickMark val="none"/>
        <c:tickLblPos val="nextTo"/>
        <c:crossAx val="555022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7E5A-425B-B407-AE934E840F60}"/>
              </c:ext>
            </c:extLst>
          </c:dPt>
          <c:dPt>
            <c:idx val="63"/>
            <c:invertIfNegative val="0"/>
            <c:bubble3D val="0"/>
            <c:spPr>
              <a:solidFill>
                <a:srgbClr val="FBBB27"/>
              </a:solidFill>
              <a:ln>
                <a:noFill/>
              </a:ln>
              <a:effectLst/>
            </c:spPr>
            <c:extLst>
              <c:ext xmlns:c16="http://schemas.microsoft.com/office/drawing/2014/chart" uri="{C3380CC4-5D6E-409C-BE32-E72D297353CC}">
                <c16:uniqueId val="{00000002-7E5A-425B-B407-AE934E840F60}"/>
              </c:ext>
            </c:extLst>
          </c:dPt>
          <c:dPt>
            <c:idx val="64"/>
            <c:invertIfNegative val="0"/>
            <c:bubble3D val="0"/>
            <c:spPr>
              <a:solidFill>
                <a:srgbClr val="FBBB27"/>
              </a:solidFill>
              <a:ln>
                <a:noFill/>
              </a:ln>
              <a:effectLst/>
            </c:spPr>
            <c:extLst>
              <c:ext xmlns:c16="http://schemas.microsoft.com/office/drawing/2014/chart" uri="{C3380CC4-5D6E-409C-BE32-E72D297353CC}">
                <c16:uniqueId val="{00000004-7E5A-425B-B407-AE934E840F60}"/>
              </c:ext>
            </c:extLst>
          </c:dPt>
          <c:dPt>
            <c:idx val="67"/>
            <c:invertIfNegative val="0"/>
            <c:bubble3D val="0"/>
            <c:spPr>
              <a:solidFill>
                <a:srgbClr val="FBBB27"/>
              </a:solidFill>
              <a:ln>
                <a:noFill/>
              </a:ln>
              <a:effectLst/>
            </c:spPr>
            <c:extLst>
              <c:ext xmlns:c16="http://schemas.microsoft.com/office/drawing/2014/chart" uri="{C3380CC4-5D6E-409C-BE32-E72D297353CC}">
                <c16:uniqueId val="{00000006-7E5A-425B-B407-AE934E840F6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'F15'!$G$10:$G$78</c:f>
              <c:strCache>
                <c:ptCount val="69"/>
                <c:pt idx="0">
                  <c:v>Veracruz, Ver</c:v>
                </c:pt>
                <c:pt idx="1">
                  <c:v>Gómez Palacio, Dur</c:v>
                </c:pt>
                <c:pt idx="2">
                  <c:v>Cajeme, Son</c:v>
                </c:pt>
                <c:pt idx="3">
                  <c:v>Zumpango, Edomex</c:v>
                </c:pt>
                <c:pt idx="4">
                  <c:v>Coatzacoalcos, Ver</c:v>
                </c:pt>
                <c:pt idx="5">
                  <c:v>Tlaxcala, Tlax</c:v>
                </c:pt>
                <c:pt idx="6">
                  <c:v>Mineral de la Reforma, Hdo</c:v>
                </c:pt>
                <c:pt idx="7">
                  <c:v>Reynosa, Tamps</c:v>
                </c:pt>
                <c:pt idx="8">
                  <c:v>Apizaco, Tlax</c:v>
                </c:pt>
                <c:pt idx="9">
                  <c:v>Tecámac, Edomex</c:v>
                </c:pt>
                <c:pt idx="10">
                  <c:v>Centro, Tab</c:v>
                </c:pt>
                <c:pt idx="11">
                  <c:v>Zihuatanejo de Azueta, Gue</c:v>
                </c:pt>
                <c:pt idx="12">
                  <c:v>Huejotzingo, Pue</c:v>
                </c:pt>
                <c:pt idx="13">
                  <c:v>Toluca, Edomex</c:v>
                </c:pt>
                <c:pt idx="14">
                  <c:v>Hermosillo, Son</c:v>
                </c:pt>
                <c:pt idx="15">
                  <c:v>Matamoros, Tamps</c:v>
                </c:pt>
                <c:pt idx="16">
                  <c:v>Emiliano Zapata, Mor</c:v>
                </c:pt>
                <c:pt idx="17">
                  <c:v>Temixco, Mor</c:v>
                </c:pt>
                <c:pt idx="18">
                  <c:v>El Marqués, Qro</c:v>
                </c:pt>
                <c:pt idx="19">
                  <c:v>Acapulco de Juárez, Gue</c:v>
                </c:pt>
                <c:pt idx="20">
                  <c:v>Durango, Dur</c:v>
                </c:pt>
                <c:pt idx="21">
                  <c:v>Juárez, Chih</c:v>
                </c:pt>
                <c:pt idx="22">
                  <c:v>Nacajuca, Tab</c:v>
                </c:pt>
                <c:pt idx="23">
                  <c:v>Tapachula, Chis</c:v>
                </c:pt>
                <c:pt idx="24">
                  <c:v>San Juan Bautista Tuxtepec, Oax</c:v>
                </c:pt>
                <c:pt idx="25">
                  <c:v>Aguascalientes, Ags</c:v>
                </c:pt>
                <c:pt idx="26">
                  <c:v>Tizayuca, Hdo</c:v>
                </c:pt>
                <c:pt idx="27">
                  <c:v>Villa de Álvarez, Col</c:v>
                </c:pt>
                <c:pt idx="28">
                  <c:v>Kanasín, Yuc</c:v>
                </c:pt>
                <c:pt idx="29">
                  <c:v>Juárez, NL</c:v>
                </c:pt>
                <c:pt idx="30">
                  <c:v>Guadalupe, Zac</c:v>
                </c:pt>
                <c:pt idx="31">
                  <c:v>Querétaro, Qro</c:v>
                </c:pt>
                <c:pt idx="32">
                  <c:v>Mexicali, BC</c:v>
                </c:pt>
                <c:pt idx="33">
                  <c:v>Tuxtla Gutiérrez, Chis</c:v>
                </c:pt>
                <c:pt idx="34">
                  <c:v>Soledad de Graciano Sánchez, SLP</c:v>
                </c:pt>
                <c:pt idx="35">
                  <c:v>Uruapan, Mich</c:v>
                </c:pt>
                <c:pt idx="36">
                  <c:v>Chihuahua, Chih</c:v>
                </c:pt>
                <c:pt idx="37">
                  <c:v>Torreón, Coah</c:v>
                </c:pt>
                <c:pt idx="38">
                  <c:v>Manzanillo, Col</c:v>
                </c:pt>
                <c:pt idx="39">
                  <c:v>Puebla, Pue</c:v>
                </c:pt>
                <c:pt idx="40">
                  <c:v>Campeche, Camp</c:v>
                </c:pt>
                <c:pt idx="41">
                  <c:v>Tlacolula de Matamoros, Oax</c:v>
                </c:pt>
                <c:pt idx="42">
                  <c:v>Jesús María, Ags</c:v>
                </c:pt>
                <c:pt idx="43">
                  <c:v>Zacatecas, Zac</c:v>
                </c:pt>
                <c:pt idx="44">
                  <c:v>Saltillo, Coah</c:v>
                </c:pt>
                <c:pt idx="45">
                  <c:v>García, NL</c:v>
                </c:pt>
                <c:pt idx="46">
                  <c:v>Morelia, Mich</c:v>
                </c:pt>
                <c:pt idx="47">
                  <c:v>Apodaca, NL</c:v>
                </c:pt>
                <c:pt idx="48">
                  <c:v>Mérida, Yuc</c:v>
                </c:pt>
                <c:pt idx="49">
                  <c:v>Celaya, Gto</c:v>
                </c:pt>
                <c:pt idx="50">
                  <c:v>Tijuana, BC</c:v>
                </c:pt>
                <c:pt idx="51">
                  <c:v>La Paz, BCS</c:v>
                </c:pt>
                <c:pt idx="52">
                  <c:v>Los Cabos, BCS</c:v>
                </c:pt>
                <c:pt idx="53">
                  <c:v>Mazatlán, Sin</c:v>
                </c:pt>
                <c:pt idx="54">
                  <c:v>Culiacán, Sin</c:v>
                </c:pt>
                <c:pt idx="55">
                  <c:v>Carmen, Camp</c:v>
                </c:pt>
                <c:pt idx="56">
                  <c:v>San Luis Potosí, SLP</c:v>
                </c:pt>
                <c:pt idx="57">
                  <c:v>León, Gto</c:v>
                </c:pt>
                <c:pt idx="58">
                  <c:v>Tepic, Nay</c:v>
                </c:pt>
                <c:pt idx="59">
                  <c:v>Iztapalapa, CDMX</c:v>
                </c:pt>
                <c:pt idx="60">
                  <c:v>Bahía de Banderas, Nay</c:v>
                </c:pt>
                <c:pt idx="61">
                  <c:v>Gustavo A. Madero, CDMX</c:v>
                </c:pt>
                <c:pt idx="62">
                  <c:v>Benito Juárez, Qroo</c:v>
                </c:pt>
                <c:pt idx="63">
                  <c:v>Tlajomulco de Zúñiga, Jal</c:v>
                </c:pt>
                <c:pt idx="64">
                  <c:v>San Pedro Tlaquepaque, Jal</c:v>
                </c:pt>
                <c:pt idx="65">
                  <c:v>Solidaridad, Qroo</c:v>
                </c:pt>
                <c:pt idx="66">
                  <c:v>Cuauhtémoc, CDMX</c:v>
                </c:pt>
                <c:pt idx="67">
                  <c:v>Zapopan, Jal</c:v>
                </c:pt>
                <c:pt idx="68">
                  <c:v>Benito Juárez, CDMX</c:v>
                </c:pt>
              </c:strCache>
            </c:strRef>
          </c:cat>
          <c:val>
            <c:numRef>
              <c:f>'F15'!$J$10:$J$78</c:f>
              <c:numCache>
                <c:formatCode>0.0</c:formatCode>
                <c:ptCount val="69"/>
                <c:pt idx="0">
                  <c:v>6.3106565360709244</c:v>
                </c:pt>
                <c:pt idx="1">
                  <c:v>6.4630849872529428</c:v>
                </c:pt>
                <c:pt idx="2">
                  <c:v>6.5624750103015606</c:v>
                </c:pt>
                <c:pt idx="3">
                  <c:v>6.7767585572815481</c:v>
                </c:pt>
                <c:pt idx="4">
                  <c:v>6.8856462208481961</c:v>
                </c:pt>
                <c:pt idx="5">
                  <c:v>6.9460484552887003</c:v>
                </c:pt>
                <c:pt idx="6">
                  <c:v>6.983956322322582</c:v>
                </c:pt>
                <c:pt idx="7">
                  <c:v>7.0855471274512194</c:v>
                </c:pt>
                <c:pt idx="8">
                  <c:v>7.1099156622150383</c:v>
                </c:pt>
                <c:pt idx="9">
                  <c:v>7.200932869485932</c:v>
                </c:pt>
                <c:pt idx="10">
                  <c:v>7.2077263057646057</c:v>
                </c:pt>
                <c:pt idx="11">
                  <c:v>7.3030467599934035</c:v>
                </c:pt>
                <c:pt idx="12">
                  <c:v>7.3181031887853409</c:v>
                </c:pt>
                <c:pt idx="13">
                  <c:v>7.33094510065464</c:v>
                </c:pt>
                <c:pt idx="14">
                  <c:v>7.3430566627210592</c:v>
                </c:pt>
                <c:pt idx="15">
                  <c:v>7.3453435070804929</c:v>
                </c:pt>
                <c:pt idx="16">
                  <c:v>7.3495733746456349</c:v>
                </c:pt>
                <c:pt idx="17">
                  <c:v>7.361385134364018</c:v>
                </c:pt>
                <c:pt idx="18">
                  <c:v>7.5043076241279705</c:v>
                </c:pt>
                <c:pt idx="19">
                  <c:v>7.5481968894854035</c:v>
                </c:pt>
                <c:pt idx="20">
                  <c:v>7.5521942020978949</c:v>
                </c:pt>
                <c:pt idx="21">
                  <c:v>7.7658348537122501</c:v>
                </c:pt>
                <c:pt idx="22">
                  <c:v>7.7996117207168814</c:v>
                </c:pt>
                <c:pt idx="23">
                  <c:v>7.8087241285021092</c:v>
                </c:pt>
                <c:pt idx="24">
                  <c:v>7.8554420689523896</c:v>
                </c:pt>
                <c:pt idx="25">
                  <c:v>7.9018433480429362</c:v>
                </c:pt>
                <c:pt idx="26">
                  <c:v>7.9486610744919028</c:v>
                </c:pt>
                <c:pt idx="27">
                  <c:v>8.1125758706444238</c:v>
                </c:pt>
                <c:pt idx="28">
                  <c:v>8.1291281253534677</c:v>
                </c:pt>
                <c:pt idx="29">
                  <c:v>8.1291484372794329</c:v>
                </c:pt>
                <c:pt idx="30">
                  <c:v>8.1573501115802749</c:v>
                </c:pt>
                <c:pt idx="31">
                  <c:v>8.1671689945965298</c:v>
                </c:pt>
                <c:pt idx="32">
                  <c:v>8.2308522046787616</c:v>
                </c:pt>
                <c:pt idx="33">
                  <c:v>8.2438720270372023</c:v>
                </c:pt>
                <c:pt idx="34">
                  <c:v>8.2844720495149673</c:v>
                </c:pt>
                <c:pt idx="35">
                  <c:v>8.3954004646155553</c:v>
                </c:pt>
                <c:pt idx="36">
                  <c:v>8.4339519978648969</c:v>
                </c:pt>
                <c:pt idx="37">
                  <c:v>8.4386761597740048</c:v>
                </c:pt>
                <c:pt idx="38">
                  <c:v>8.4996462156677879</c:v>
                </c:pt>
                <c:pt idx="39">
                  <c:v>8.5032484336962977</c:v>
                </c:pt>
                <c:pt idx="40">
                  <c:v>8.5436711107036434</c:v>
                </c:pt>
                <c:pt idx="41">
                  <c:v>8.5814981972375026</c:v>
                </c:pt>
                <c:pt idx="42">
                  <c:v>8.6974057507041245</c:v>
                </c:pt>
                <c:pt idx="43">
                  <c:v>8.7708167540036399</c:v>
                </c:pt>
                <c:pt idx="44">
                  <c:v>8.7822127599244126</c:v>
                </c:pt>
                <c:pt idx="45">
                  <c:v>8.8480936781501605</c:v>
                </c:pt>
                <c:pt idx="46">
                  <c:v>8.9793361034891781</c:v>
                </c:pt>
                <c:pt idx="47">
                  <c:v>9.0179553406640522</c:v>
                </c:pt>
                <c:pt idx="48">
                  <c:v>9.2983411372939528</c:v>
                </c:pt>
                <c:pt idx="49">
                  <c:v>9.3430763555818928</c:v>
                </c:pt>
                <c:pt idx="50">
                  <c:v>9.360678800965605</c:v>
                </c:pt>
                <c:pt idx="51">
                  <c:v>9.4563379197867512</c:v>
                </c:pt>
                <c:pt idx="52">
                  <c:v>9.6305549967916182</c:v>
                </c:pt>
                <c:pt idx="53">
                  <c:v>9.6416132538219799</c:v>
                </c:pt>
                <c:pt idx="54">
                  <c:v>9.6455497739003313</c:v>
                </c:pt>
                <c:pt idx="55">
                  <c:v>9.6897815581519673</c:v>
                </c:pt>
                <c:pt idx="56">
                  <c:v>9.7578867319060727</c:v>
                </c:pt>
                <c:pt idx="57">
                  <c:v>9.7928201319265273</c:v>
                </c:pt>
                <c:pt idx="58">
                  <c:v>9.8033875627785871</c:v>
                </c:pt>
                <c:pt idx="59">
                  <c:v>10.158422500296327</c:v>
                </c:pt>
                <c:pt idx="60">
                  <c:v>10.396979933164708</c:v>
                </c:pt>
                <c:pt idx="61">
                  <c:v>10.607232580762505</c:v>
                </c:pt>
                <c:pt idx="62">
                  <c:v>10.983164287743552</c:v>
                </c:pt>
                <c:pt idx="63">
                  <c:v>11.000610711413895</c:v>
                </c:pt>
                <c:pt idx="64">
                  <c:v>11.052082342917057</c:v>
                </c:pt>
                <c:pt idx="65">
                  <c:v>11.140183290557504</c:v>
                </c:pt>
                <c:pt idx="66">
                  <c:v>11.716516900344832</c:v>
                </c:pt>
                <c:pt idx="67">
                  <c:v>11.964139685668407</c:v>
                </c:pt>
                <c:pt idx="68">
                  <c:v>12.111063338872462</c:v>
                </c:pt>
              </c:numCache>
            </c:numRef>
          </c:val>
          <c:extLst>
            <c:ext xmlns:c16="http://schemas.microsoft.com/office/drawing/2014/chart" uri="{C3380CC4-5D6E-409C-BE32-E72D297353CC}">
              <c16:uniqueId val="{00000007-7E5A-425B-B407-AE934E840F60}"/>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'F15'!$G$79</c:f>
              <c:strCache>
                <c:ptCount val="1"/>
                <c:pt idx="0">
                  <c:v>Var % mun seleccionados</c:v>
                </c:pt>
              </c:strCache>
            </c:strRef>
          </c:tx>
          <c:spPr>
            <a:ln w="44450">
              <a:solidFill>
                <a:srgbClr val="FBBB27"/>
              </a:solidFill>
              <a:prstDash val="sysDot"/>
            </a:ln>
          </c:spPr>
          <c:marker>
            <c:symbol val="none"/>
          </c:marker>
          <c:dLbls>
            <c:dLbl>
              <c:idx val="0"/>
              <c:layout>
                <c:manualLayout>
                  <c:x val="-1.3675055699803292E-16"/>
                  <c:y val="-1.4526143790849674E-2"/>
                </c:manualLayout>
              </c:layout>
              <c:spPr>
                <a:solidFill>
                  <a:srgbClr val="FFC000"/>
                </a:solidFill>
                <a:ln>
                  <a:noFill/>
                </a:ln>
                <a:effectLst/>
              </c:spPr>
              <c:txPr>
                <a:bodyPr rot="-5400000" vert="horz" wrap="square" lIns="38100" tIns="19050" rIns="38100" bIns="19050" anchor="ctr">
                  <a:spAutoFit/>
                </a:bodyPr>
                <a:lstStyle/>
                <a:p>
                  <a:pPr>
                    <a:defRPr b="1">
                      <a:solidFill>
                        <a:sysClr val="windowText" lastClr="000000"/>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7E5A-425B-B407-AE934E840F60}"/>
                </c:ext>
              </c:extLst>
            </c:dLbl>
            <c:dLbl>
              <c:idx val="1"/>
              <c:delete val="1"/>
              <c:extLst>
                <c:ext xmlns:c15="http://schemas.microsoft.com/office/drawing/2012/chart" uri="{CE6537A1-D6FC-4f65-9D91-7224C49458BB}"/>
                <c:ext xmlns:c16="http://schemas.microsoft.com/office/drawing/2014/chart" uri="{C3380CC4-5D6E-409C-BE32-E72D297353CC}">
                  <c16:uniqueId val="{00000009-7E5A-425B-B407-AE934E840F60}"/>
                </c:ext>
              </c:extLst>
            </c:dLbl>
            <c:spPr>
              <a:solidFill>
                <a:srgbClr val="FFC000"/>
              </a:solid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'F15'!$J$79:$J$80</c:f>
              <c:numCache>
                <c:formatCode>0.0</c:formatCode>
                <c:ptCount val="2"/>
                <c:pt idx="0">
                  <c:v>9.8424887307739866</c:v>
                </c:pt>
                <c:pt idx="1">
                  <c:v>9.8000000000000007</c:v>
                </c:pt>
              </c:numCache>
            </c:numRef>
          </c:xVal>
          <c:yVal>
            <c:numRef>
              <c:f>'F15'!$I$79:$I$80</c:f>
              <c:numCache>
                <c:formatCode>0.0</c:formatCode>
                <c:ptCount val="2"/>
                <c:pt idx="0">
                  <c:v>0</c:v>
                </c:pt>
                <c:pt idx="1">
                  <c:v>1</c:v>
                </c:pt>
              </c:numCache>
            </c:numRef>
          </c:yVal>
          <c:smooth val="0"/>
          <c:extLst>
            <c:ext xmlns:c16="http://schemas.microsoft.com/office/drawing/2014/chart" uri="{C3380CC4-5D6E-409C-BE32-E72D297353CC}">
              <c16:uniqueId val="{0000000A-7E5A-425B-B407-AE934E840F60}"/>
            </c:ext>
          </c:extLst>
        </c:ser>
        <c:ser>
          <c:idx val="2"/>
          <c:order val="2"/>
          <c:tx>
            <c:strRef>
              <c:f>'F15'!$G$81</c:f>
              <c:strCache>
                <c:ptCount val="1"/>
                <c:pt idx="0">
                  <c:v>Var % nacional</c:v>
                </c:pt>
              </c:strCache>
            </c:strRef>
          </c:tx>
          <c:spPr>
            <a:ln w="41275">
              <a:solidFill>
                <a:srgbClr val="95682B"/>
              </a:solidFill>
              <a:prstDash val="dash"/>
            </a:ln>
          </c:spPr>
          <c:marker>
            <c:symbol val="none"/>
          </c:marker>
          <c:dLbls>
            <c:dLbl>
              <c:idx val="0"/>
              <c:layout>
                <c:manualLayout>
                  <c:x val="-7.4592074592074592E-3"/>
                  <c:y val="-1.2450980392156863E-2"/>
                </c:manualLayout>
              </c:layout>
              <c:spPr>
                <a:solidFill>
                  <a:srgbClr val="95682B"/>
                </a:solidFill>
                <a:ln>
                  <a:noFill/>
                </a:ln>
                <a:effectLst/>
              </c:spPr>
              <c:txPr>
                <a:bodyPr rot="-5400000" vert="horz" wrap="square" lIns="38100" tIns="19050" rIns="38100" bIns="19050" anchor="ctr">
                  <a:spAutoFit/>
                </a:bodyPr>
                <a:lstStyle/>
                <a:p>
                  <a:pPr>
                    <a:defRPr>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7E5A-425B-B407-AE934E840F60}"/>
                </c:ext>
              </c:extLst>
            </c:dLbl>
            <c:dLbl>
              <c:idx val="1"/>
              <c:delete val="1"/>
              <c:extLst>
                <c:ext xmlns:c15="http://schemas.microsoft.com/office/drawing/2012/chart" uri="{CE6537A1-D6FC-4f65-9D91-7224C49458BB}"/>
                <c:ext xmlns:c16="http://schemas.microsoft.com/office/drawing/2014/chart" uri="{C3380CC4-5D6E-409C-BE32-E72D297353CC}">
                  <c16:uniqueId val="{0000000C-7E5A-425B-B407-AE934E840F6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'F15'!$J$81:$J$82</c:f>
              <c:numCache>
                <c:formatCode>0.0</c:formatCode>
                <c:ptCount val="2"/>
                <c:pt idx="0">
                  <c:v>9</c:v>
                </c:pt>
                <c:pt idx="1">
                  <c:v>9</c:v>
                </c:pt>
              </c:numCache>
            </c:numRef>
          </c:xVal>
          <c:yVal>
            <c:numRef>
              <c:f>'F15'!$I$81:$I$82</c:f>
              <c:numCache>
                <c:formatCode>0.0</c:formatCode>
                <c:ptCount val="2"/>
                <c:pt idx="0">
                  <c:v>0</c:v>
                </c:pt>
                <c:pt idx="1">
                  <c:v>1</c:v>
                </c:pt>
              </c:numCache>
            </c:numRef>
          </c:yVal>
          <c:smooth val="0"/>
          <c:extLst>
            <c:ext xmlns:c16="http://schemas.microsoft.com/office/drawing/2014/chart" uri="{C3380CC4-5D6E-409C-BE32-E72D297353CC}">
              <c16:uniqueId val="{0000000D-7E5A-425B-B407-AE934E840F60}"/>
            </c:ext>
          </c:extLst>
        </c:ser>
        <c:dLbls>
          <c:showLegendKey val="0"/>
          <c:showVal val="0"/>
          <c:showCatName val="0"/>
          <c:showSerName val="0"/>
          <c:showPercent val="0"/>
          <c:showBubbleSize val="0"/>
        </c:dLbls>
        <c:axId val="559433464"/>
        <c:axId val="55943313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559433136"/>
        <c:scaling>
          <c:orientation val="minMax"/>
          <c:max val="1"/>
        </c:scaling>
        <c:delete val="1"/>
        <c:axPos val="r"/>
        <c:numFmt formatCode="0.0" sourceLinked="1"/>
        <c:majorTickMark val="out"/>
        <c:minorTickMark val="none"/>
        <c:tickLblPos val="nextTo"/>
        <c:crossAx val="559433464"/>
        <c:crosses val="max"/>
        <c:crossBetween val="midCat"/>
      </c:valAx>
      <c:valAx>
        <c:axId val="559433464"/>
        <c:scaling>
          <c:orientation val="minMax"/>
        </c:scaling>
        <c:delete val="1"/>
        <c:axPos val="b"/>
        <c:numFmt formatCode="0.0" sourceLinked="1"/>
        <c:majorTickMark val="out"/>
        <c:minorTickMark val="none"/>
        <c:tickLblPos val="nextTo"/>
        <c:crossAx val="559433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26712450417382"/>
          <c:y val="1.1335272280154169E-2"/>
          <c:w val="0.60725356698833699"/>
          <c:h val="0.96696696696696693"/>
        </c:manualLayout>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684-495B-BADB-FDFA22CFD209}"/>
              </c:ext>
            </c:extLst>
          </c:dPt>
          <c:dPt>
            <c:idx val="24"/>
            <c:invertIfNegative val="0"/>
            <c:bubble3D val="0"/>
            <c:spPr>
              <a:solidFill>
                <a:srgbClr val="FBBB27"/>
              </a:solidFill>
              <a:ln>
                <a:noFill/>
              </a:ln>
              <a:effectLst/>
            </c:spPr>
            <c:extLst>
              <c:ext xmlns:c16="http://schemas.microsoft.com/office/drawing/2014/chart" uri="{C3380CC4-5D6E-409C-BE32-E72D297353CC}">
                <c16:uniqueId val="{00000002-4684-495B-BADB-FDFA22CFD209}"/>
              </c:ext>
            </c:extLst>
          </c:dPt>
          <c:dPt>
            <c:idx val="25"/>
            <c:invertIfNegative val="0"/>
            <c:bubble3D val="0"/>
            <c:spPr>
              <a:solidFill>
                <a:srgbClr val="FBBB27"/>
              </a:solidFill>
              <a:ln>
                <a:noFill/>
              </a:ln>
              <a:effectLst/>
            </c:spPr>
            <c:extLst>
              <c:ext xmlns:c16="http://schemas.microsoft.com/office/drawing/2014/chart" uri="{C3380CC4-5D6E-409C-BE32-E72D297353CC}">
                <c16:uniqueId val="{00000004-4684-495B-BADB-FDFA22CFD209}"/>
              </c:ext>
            </c:extLst>
          </c:dPt>
          <c:dPt>
            <c:idx val="28"/>
            <c:invertIfNegative val="0"/>
            <c:bubble3D val="0"/>
            <c:spPr>
              <a:solidFill>
                <a:srgbClr val="FBBB27"/>
              </a:solidFill>
              <a:ln>
                <a:noFill/>
              </a:ln>
              <a:effectLst/>
            </c:spPr>
            <c:extLst>
              <c:ext xmlns:c16="http://schemas.microsoft.com/office/drawing/2014/chart" uri="{C3380CC4-5D6E-409C-BE32-E72D297353CC}">
                <c16:uniqueId val="{00000006-4684-495B-BADB-FDFA22CFD209}"/>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'F15'!$G$49:$G$78</c:f>
              <c:strCache>
                <c:ptCount val="30"/>
                <c:pt idx="0">
                  <c:v>Puebla, Pue</c:v>
                </c:pt>
                <c:pt idx="1">
                  <c:v>Campeche, Camp</c:v>
                </c:pt>
                <c:pt idx="2">
                  <c:v>Tlacolula de Matamoros, Oax</c:v>
                </c:pt>
                <c:pt idx="3">
                  <c:v>Jesús María, Ags</c:v>
                </c:pt>
                <c:pt idx="4">
                  <c:v>Zacatecas, Zac</c:v>
                </c:pt>
                <c:pt idx="5">
                  <c:v>Saltillo, Coah</c:v>
                </c:pt>
                <c:pt idx="6">
                  <c:v>García, NL</c:v>
                </c:pt>
                <c:pt idx="7">
                  <c:v>Morelia, Mich</c:v>
                </c:pt>
                <c:pt idx="8">
                  <c:v>Apodaca, NL</c:v>
                </c:pt>
                <c:pt idx="9">
                  <c:v>Mérida, Yuc</c:v>
                </c:pt>
                <c:pt idx="10">
                  <c:v>Celaya, Gto</c:v>
                </c:pt>
                <c:pt idx="11">
                  <c:v>Tijuana, BC</c:v>
                </c:pt>
                <c:pt idx="12">
                  <c:v>La Paz, BCS</c:v>
                </c:pt>
                <c:pt idx="13">
                  <c:v>Los Cabos, BCS</c:v>
                </c:pt>
                <c:pt idx="14">
                  <c:v>Mazatlán, Sin</c:v>
                </c:pt>
                <c:pt idx="15">
                  <c:v>Culiacán, Sin</c:v>
                </c:pt>
                <c:pt idx="16">
                  <c:v>Carmen, Camp</c:v>
                </c:pt>
                <c:pt idx="17">
                  <c:v>San Luis Potosí, SLP</c:v>
                </c:pt>
                <c:pt idx="18">
                  <c:v>León, Gto</c:v>
                </c:pt>
                <c:pt idx="19">
                  <c:v>Tepic, Nay</c:v>
                </c:pt>
                <c:pt idx="20">
                  <c:v>Iztapalapa, CDMX</c:v>
                </c:pt>
                <c:pt idx="21">
                  <c:v>Bahía de Banderas, Nay</c:v>
                </c:pt>
                <c:pt idx="22">
                  <c:v>Gustavo A. Madero, CDMX</c:v>
                </c:pt>
                <c:pt idx="23">
                  <c:v>Benito Juárez, Qroo</c:v>
                </c:pt>
                <c:pt idx="24">
                  <c:v>Tlajomulco de Zúñiga, Jal</c:v>
                </c:pt>
                <c:pt idx="25">
                  <c:v>San Pedro Tlaquepaque, Jal</c:v>
                </c:pt>
                <c:pt idx="26">
                  <c:v>Solidaridad, Qroo</c:v>
                </c:pt>
                <c:pt idx="27">
                  <c:v>Cuauhtémoc, CDMX</c:v>
                </c:pt>
                <c:pt idx="28">
                  <c:v>Zapopan, Jal</c:v>
                </c:pt>
                <c:pt idx="29">
                  <c:v>Benito Juárez, CDMX</c:v>
                </c:pt>
              </c:strCache>
            </c:strRef>
          </c:cat>
          <c:val>
            <c:numRef>
              <c:f>'F15'!$J$49:$J$78</c:f>
              <c:numCache>
                <c:formatCode>0.0</c:formatCode>
                <c:ptCount val="30"/>
                <c:pt idx="0">
                  <c:v>8.5032484336962977</c:v>
                </c:pt>
                <c:pt idx="1">
                  <c:v>8.5436711107036434</c:v>
                </c:pt>
                <c:pt idx="2">
                  <c:v>8.5814981972375026</c:v>
                </c:pt>
                <c:pt idx="3">
                  <c:v>8.6974057507041245</c:v>
                </c:pt>
                <c:pt idx="4">
                  <c:v>8.7708167540036399</c:v>
                </c:pt>
                <c:pt idx="5">
                  <c:v>8.7822127599244126</c:v>
                </c:pt>
                <c:pt idx="6">
                  <c:v>8.8480936781501605</c:v>
                </c:pt>
                <c:pt idx="7">
                  <c:v>8.9793361034891781</c:v>
                </c:pt>
                <c:pt idx="8">
                  <c:v>9.0179553406640522</c:v>
                </c:pt>
                <c:pt idx="9">
                  <c:v>9.2983411372939528</c:v>
                </c:pt>
                <c:pt idx="10">
                  <c:v>9.3430763555818928</c:v>
                </c:pt>
                <c:pt idx="11">
                  <c:v>9.360678800965605</c:v>
                </c:pt>
                <c:pt idx="12">
                  <c:v>9.4563379197867512</c:v>
                </c:pt>
                <c:pt idx="13">
                  <c:v>9.6305549967916182</c:v>
                </c:pt>
                <c:pt idx="14">
                  <c:v>9.6416132538219799</c:v>
                </c:pt>
                <c:pt idx="15">
                  <c:v>9.6455497739003313</c:v>
                </c:pt>
                <c:pt idx="16">
                  <c:v>9.6897815581519673</c:v>
                </c:pt>
                <c:pt idx="17">
                  <c:v>9.7578867319060727</c:v>
                </c:pt>
                <c:pt idx="18">
                  <c:v>9.7928201319265273</c:v>
                </c:pt>
                <c:pt idx="19">
                  <c:v>9.8033875627785871</c:v>
                </c:pt>
                <c:pt idx="20">
                  <c:v>10.158422500296327</c:v>
                </c:pt>
                <c:pt idx="21">
                  <c:v>10.396979933164708</c:v>
                </c:pt>
                <c:pt idx="22">
                  <c:v>10.607232580762505</c:v>
                </c:pt>
                <c:pt idx="23">
                  <c:v>10.983164287743552</c:v>
                </c:pt>
                <c:pt idx="24">
                  <c:v>11.000610711413895</c:v>
                </c:pt>
                <c:pt idx="25">
                  <c:v>11.052082342917057</c:v>
                </c:pt>
                <c:pt idx="26">
                  <c:v>11.140183290557504</c:v>
                </c:pt>
                <c:pt idx="27">
                  <c:v>11.716516900344832</c:v>
                </c:pt>
                <c:pt idx="28">
                  <c:v>11.964139685668407</c:v>
                </c:pt>
                <c:pt idx="29">
                  <c:v>12.111063338872462</c:v>
                </c:pt>
              </c:numCache>
            </c:numRef>
          </c:val>
          <c:extLst>
            <c:ext xmlns:c16="http://schemas.microsoft.com/office/drawing/2014/chart" uri="{C3380CC4-5D6E-409C-BE32-E72D297353CC}">
              <c16:uniqueId val="{00000007-4684-495B-BADB-FDFA22CFD209}"/>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'F15'!$G$79</c:f>
              <c:strCache>
                <c:ptCount val="1"/>
                <c:pt idx="0">
                  <c:v>Var % mun seleccionados</c:v>
                </c:pt>
              </c:strCache>
            </c:strRef>
          </c:tx>
          <c:spPr>
            <a:ln w="44450">
              <a:solidFill>
                <a:srgbClr val="FF6C37"/>
              </a:solidFill>
              <a:prstDash val="sysDot"/>
            </a:ln>
          </c:spPr>
          <c:marker>
            <c:symbol val="none"/>
          </c:marker>
          <c:dLbls>
            <c:dLbl>
              <c:idx val="0"/>
              <c:layout>
                <c:manualLayout>
                  <c:x val="-2.8338984999137881E-2"/>
                  <c:y val="-0.66170962962962965"/>
                </c:manualLayout>
              </c:layout>
              <c:spPr>
                <a:solidFill>
                  <a:srgbClr val="FF6C37"/>
                </a:solidFill>
                <a:ln>
                  <a:noFill/>
                </a:ln>
                <a:effectLst/>
              </c:spPr>
              <c:txPr>
                <a:bodyPr rot="-5400000" vert="horz" wrap="square" lIns="38100" tIns="19050" rIns="38100" bIns="19050" anchor="ctr">
                  <a:spAutoFit/>
                </a:bodyPr>
                <a:lstStyle/>
                <a:p>
                  <a:pPr>
                    <a:defRPr/>
                  </a:pPr>
                  <a:endParaRPr lang="es-MX"/>
                </a:p>
              </c:txPr>
              <c:dLblPos val="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684-495B-BADB-FDFA22CFD209}"/>
                </c:ext>
              </c:extLst>
            </c:dLbl>
            <c:dLbl>
              <c:idx val="1"/>
              <c:delete val="1"/>
              <c:extLst>
                <c:ext xmlns:c15="http://schemas.microsoft.com/office/drawing/2012/chart" uri="{CE6537A1-D6FC-4f65-9D91-7224C49458BB}"/>
                <c:ext xmlns:c16="http://schemas.microsoft.com/office/drawing/2014/chart" uri="{C3380CC4-5D6E-409C-BE32-E72D297353CC}">
                  <c16:uniqueId val="{00000009-4684-495B-BADB-FDFA22CFD209}"/>
                </c:ext>
              </c:extLst>
            </c:dLbl>
            <c:spPr>
              <a:solidFill>
                <a:srgbClr val="FF6C37"/>
              </a:solidFill>
              <a:ln>
                <a:noFill/>
              </a:ln>
              <a:effectLst/>
            </c:spPr>
            <c:dLblPos val="b"/>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'F15'!$J$79:$J$80</c:f>
              <c:numCache>
                <c:formatCode>0.0</c:formatCode>
                <c:ptCount val="2"/>
                <c:pt idx="0">
                  <c:v>9.8424887307739866</c:v>
                </c:pt>
                <c:pt idx="1">
                  <c:v>9.8000000000000007</c:v>
                </c:pt>
              </c:numCache>
            </c:numRef>
          </c:xVal>
          <c:yVal>
            <c:numRef>
              <c:f>'F15'!$I$79:$I$80</c:f>
              <c:numCache>
                <c:formatCode>0.0</c:formatCode>
                <c:ptCount val="2"/>
                <c:pt idx="0">
                  <c:v>0</c:v>
                </c:pt>
                <c:pt idx="1">
                  <c:v>1</c:v>
                </c:pt>
              </c:numCache>
            </c:numRef>
          </c:yVal>
          <c:smooth val="0"/>
          <c:extLst>
            <c:ext xmlns:c16="http://schemas.microsoft.com/office/drawing/2014/chart" uri="{C3380CC4-5D6E-409C-BE32-E72D297353CC}">
              <c16:uniqueId val="{0000000A-4684-495B-BADB-FDFA22CFD209}"/>
            </c:ext>
          </c:extLst>
        </c:ser>
        <c:ser>
          <c:idx val="2"/>
          <c:order val="2"/>
          <c:tx>
            <c:strRef>
              <c:f>'F15'!$G$81</c:f>
              <c:strCache>
                <c:ptCount val="1"/>
                <c:pt idx="0">
                  <c:v>Var % nacional</c:v>
                </c:pt>
              </c:strCache>
            </c:strRef>
          </c:tx>
          <c:spPr>
            <a:ln w="44450">
              <a:solidFill>
                <a:srgbClr val="95682B"/>
              </a:solidFill>
              <a:prstDash val="sysDash"/>
            </a:ln>
          </c:spPr>
          <c:marker>
            <c:symbol val="none"/>
          </c:marker>
          <c:dLbls>
            <c:dLbl>
              <c:idx val="1"/>
              <c:layout>
                <c:manualLayout>
                  <c:x val="-6.0150375939849718E-2"/>
                  <c:y val="0.36936936936936937"/>
                </c:manualLayout>
              </c:layout>
              <c:spPr>
                <a:solidFill>
                  <a:srgbClr val="95682B"/>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4684-495B-BADB-FDFA22CFD2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'F15'!$J$81:$J$82</c:f>
              <c:numCache>
                <c:formatCode>0.0</c:formatCode>
                <c:ptCount val="2"/>
                <c:pt idx="0">
                  <c:v>9</c:v>
                </c:pt>
                <c:pt idx="1">
                  <c:v>9</c:v>
                </c:pt>
              </c:numCache>
            </c:numRef>
          </c:xVal>
          <c:yVal>
            <c:numRef>
              <c:f>'F15'!$I$81:$I$82</c:f>
              <c:numCache>
                <c:formatCode>0.0</c:formatCode>
                <c:ptCount val="2"/>
                <c:pt idx="0">
                  <c:v>0</c:v>
                </c:pt>
                <c:pt idx="1">
                  <c:v>1</c:v>
                </c:pt>
              </c:numCache>
            </c:numRef>
          </c:yVal>
          <c:smooth val="0"/>
          <c:extLst>
            <c:ext xmlns:c16="http://schemas.microsoft.com/office/drawing/2014/chart" uri="{C3380CC4-5D6E-409C-BE32-E72D297353CC}">
              <c16:uniqueId val="{0000000C-4684-495B-BADB-FDFA22CFD209}"/>
            </c:ext>
          </c:extLst>
        </c:ser>
        <c:dLbls>
          <c:showLegendKey val="0"/>
          <c:showVal val="0"/>
          <c:showCatName val="0"/>
          <c:showSerName val="0"/>
          <c:showPercent val="0"/>
          <c:showBubbleSize val="0"/>
        </c:dLbls>
        <c:axId val="232922400"/>
        <c:axId val="232906328"/>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232906328"/>
        <c:scaling>
          <c:orientation val="minMax"/>
          <c:max val="1"/>
        </c:scaling>
        <c:delete val="1"/>
        <c:axPos val="r"/>
        <c:numFmt formatCode="0.0" sourceLinked="1"/>
        <c:majorTickMark val="out"/>
        <c:minorTickMark val="none"/>
        <c:tickLblPos val="nextTo"/>
        <c:crossAx val="232922400"/>
        <c:crosses val="max"/>
        <c:crossBetween val="midCat"/>
      </c:valAx>
      <c:valAx>
        <c:axId val="232922400"/>
        <c:scaling>
          <c:orientation val="minMax"/>
        </c:scaling>
        <c:delete val="1"/>
        <c:axPos val="b"/>
        <c:numFmt formatCode="0.0" sourceLinked="1"/>
        <c:majorTickMark val="out"/>
        <c:minorTickMark val="none"/>
        <c:tickLblPos val="nextTo"/>
        <c:crossAx val="232906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317715989633807E-2"/>
          <c:y val="1.7006798166265422E-2"/>
          <c:w val="0.94907408335628407"/>
          <c:h val="0.88332801179114451"/>
        </c:manualLayout>
      </c:layout>
      <c:barChart>
        <c:barDir val="col"/>
        <c:grouping val="clustered"/>
        <c:varyColors val="0"/>
        <c:ser>
          <c:idx val="1"/>
          <c:order val="0"/>
          <c:spPr>
            <a:solidFill>
              <a:srgbClr val="A6A6A6"/>
            </a:solidFill>
          </c:spPr>
          <c:invertIfNegative val="0"/>
          <c:dPt>
            <c:idx val="8"/>
            <c:invertIfNegative val="0"/>
            <c:bubble3D val="0"/>
            <c:spPr>
              <a:solidFill>
                <a:srgbClr val="FFC000"/>
              </a:solidFill>
            </c:spPr>
            <c:extLst>
              <c:ext xmlns:c16="http://schemas.microsoft.com/office/drawing/2014/chart" uri="{C3380CC4-5D6E-409C-BE32-E72D297353CC}">
                <c16:uniqueId val="{00000001-F3CB-4855-BB23-38285DD03946}"/>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'F16'!$A$7:$A$15</c:f>
              <c:numCache>
                <c:formatCode>General</c:formatCode>
                <c:ptCount val="9"/>
                <c:pt idx="0">
                  <c:v>2011</c:v>
                </c:pt>
                <c:pt idx="1">
                  <c:v>2012</c:v>
                </c:pt>
                <c:pt idx="2">
                  <c:v>2013</c:v>
                </c:pt>
                <c:pt idx="3">
                  <c:v>2014</c:v>
                </c:pt>
                <c:pt idx="4">
                  <c:v>2015</c:v>
                </c:pt>
                <c:pt idx="5">
                  <c:v>2016</c:v>
                </c:pt>
                <c:pt idx="6">
                  <c:v>2017</c:v>
                </c:pt>
                <c:pt idx="7">
                  <c:v>2018</c:v>
                </c:pt>
                <c:pt idx="8" formatCode="mmm\-yy">
                  <c:v>43525</c:v>
                </c:pt>
              </c:numCache>
            </c:numRef>
          </c:cat>
          <c:val>
            <c:numRef>
              <c:f>'F16'!$B$7:$B$15</c:f>
              <c:numCache>
                <c:formatCode>General</c:formatCode>
                <c:ptCount val="9"/>
                <c:pt idx="0">
                  <c:v>80</c:v>
                </c:pt>
                <c:pt idx="1">
                  <c:v>165</c:v>
                </c:pt>
                <c:pt idx="2">
                  <c:v>259</c:v>
                </c:pt>
                <c:pt idx="3">
                  <c:v>354</c:v>
                </c:pt>
                <c:pt idx="4">
                  <c:v>504</c:v>
                </c:pt>
                <c:pt idx="5">
                  <c:v>677</c:v>
                </c:pt>
                <c:pt idx="6">
                  <c:v>869</c:v>
                </c:pt>
                <c:pt idx="7">
                  <c:v>1001</c:v>
                </c:pt>
                <c:pt idx="8">
                  <c:v>1078</c:v>
                </c:pt>
              </c:numCache>
            </c:numRef>
          </c:val>
          <c:extLst>
            <c:ext xmlns:c16="http://schemas.microsoft.com/office/drawing/2014/chart" uri="{C3380CC4-5D6E-409C-BE32-E72D297353CC}">
              <c16:uniqueId val="{00000003-F3CB-4855-BB23-38285DD03946}"/>
            </c:ext>
          </c:extLst>
        </c:ser>
        <c:dLbls>
          <c:showLegendKey val="0"/>
          <c:showVal val="0"/>
          <c:showCatName val="0"/>
          <c:showSerName val="0"/>
          <c:showPercent val="0"/>
          <c:showBubbleSize val="0"/>
        </c:dLbls>
        <c:gapWidth val="150"/>
        <c:axId val="233232896"/>
        <c:axId val="237343808"/>
      </c:barChart>
      <c:catAx>
        <c:axId val="233232896"/>
        <c:scaling>
          <c:orientation val="minMax"/>
        </c:scaling>
        <c:delete val="0"/>
        <c:axPos val="b"/>
        <c:numFmt formatCode="General" sourceLinked="1"/>
        <c:majorTickMark val="none"/>
        <c:minorTickMark val="none"/>
        <c:tickLblPos val="nextTo"/>
        <c:crossAx val="237343808"/>
        <c:crosses val="autoZero"/>
        <c:auto val="1"/>
        <c:lblAlgn val="ctr"/>
        <c:lblOffset val="100"/>
        <c:noMultiLvlLbl val="0"/>
      </c:catAx>
      <c:valAx>
        <c:axId val="237343808"/>
        <c:scaling>
          <c:orientation val="minMax"/>
        </c:scaling>
        <c:delete val="1"/>
        <c:axPos val="l"/>
        <c:numFmt formatCode="General" sourceLinked="1"/>
        <c:majorTickMark val="out"/>
        <c:minorTickMark val="none"/>
        <c:tickLblPos val="nextTo"/>
        <c:crossAx val="233232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451253232139E-2"/>
          <c:y val="6.2777854522570647E-2"/>
          <c:w val="0.88829656403977886"/>
          <c:h val="0.91343064573068722"/>
        </c:manualLayout>
      </c:layout>
      <c:barChart>
        <c:barDir val="col"/>
        <c:grouping val="clustered"/>
        <c:varyColors val="0"/>
        <c:ser>
          <c:idx val="1"/>
          <c:order val="0"/>
          <c:tx>
            <c:strRef>
              <c:f>'F17'!$E$4</c:f>
              <c:strCache>
                <c:ptCount val="1"/>
                <c:pt idx="0">
                  <c:v>nuevos empleos</c:v>
                </c:pt>
              </c:strCache>
            </c:strRef>
          </c:tx>
          <c:spPr>
            <a:solidFill>
              <a:srgbClr val="7C878E"/>
            </a:solidFill>
          </c:spPr>
          <c:invertIfNegative val="0"/>
          <c:dPt>
            <c:idx val="21"/>
            <c:invertIfNegative val="0"/>
            <c:bubble3D val="0"/>
            <c:spPr>
              <a:solidFill>
                <a:srgbClr val="FFC000"/>
              </a:solidFill>
            </c:spPr>
            <c:extLst>
              <c:ext xmlns:c16="http://schemas.microsoft.com/office/drawing/2014/chart" uri="{C3380CC4-5D6E-409C-BE32-E72D297353CC}">
                <c16:uniqueId val="{00000001-845E-4366-A08B-4BB37B8837B2}"/>
              </c:ext>
            </c:extLst>
          </c:dPt>
          <c:dLbls>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5E-4366-A08B-4BB37B8837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'F17'!$D$5:$D$26</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'F17'!$E$5:$E$26</c:f>
              <c:numCache>
                <c:formatCode>#,##0</c:formatCode>
                <c:ptCount val="22"/>
                <c:pt idx="0">
                  <c:v>3284</c:v>
                </c:pt>
                <c:pt idx="1">
                  <c:v>4774</c:v>
                </c:pt>
                <c:pt idx="2">
                  <c:v>-1666</c:v>
                </c:pt>
                <c:pt idx="3">
                  <c:v>-4680</c:v>
                </c:pt>
                <c:pt idx="4">
                  <c:v>7350</c:v>
                </c:pt>
                <c:pt idx="5">
                  <c:v>452</c:v>
                </c:pt>
                <c:pt idx="6">
                  <c:v>1566</c:v>
                </c:pt>
                <c:pt idx="7">
                  <c:v>449</c:v>
                </c:pt>
                <c:pt idx="8">
                  <c:v>-2722</c:v>
                </c:pt>
                <c:pt idx="9">
                  <c:v>2394</c:v>
                </c:pt>
                <c:pt idx="10">
                  <c:v>4731</c:v>
                </c:pt>
                <c:pt idx="11">
                  <c:v>-4858</c:v>
                </c:pt>
                <c:pt idx="12">
                  <c:v>6022</c:v>
                </c:pt>
                <c:pt idx="13">
                  <c:v>1794</c:v>
                </c:pt>
                <c:pt idx="14">
                  <c:v>-1287</c:v>
                </c:pt>
                <c:pt idx="15">
                  <c:v>5868</c:v>
                </c:pt>
                <c:pt idx="16">
                  <c:v>2272</c:v>
                </c:pt>
                <c:pt idx="17">
                  <c:v>2975</c:v>
                </c:pt>
                <c:pt idx="18">
                  <c:v>10508</c:v>
                </c:pt>
                <c:pt idx="19">
                  <c:v>827</c:v>
                </c:pt>
                <c:pt idx="20">
                  <c:v>5208</c:v>
                </c:pt>
                <c:pt idx="21">
                  <c:v>2569</c:v>
                </c:pt>
              </c:numCache>
            </c:numRef>
          </c:val>
          <c:extLst>
            <c:ext xmlns:c16="http://schemas.microsoft.com/office/drawing/2014/chart" uri="{C3380CC4-5D6E-409C-BE32-E72D297353CC}">
              <c16:uniqueId val="{00000002-845E-4366-A08B-4BB37B8837B2}"/>
            </c:ext>
          </c:extLst>
        </c:ser>
        <c:dLbls>
          <c:showLegendKey val="0"/>
          <c:showVal val="0"/>
          <c:showCatName val="0"/>
          <c:showSerName val="0"/>
          <c:showPercent val="0"/>
          <c:showBubbleSize val="0"/>
        </c:dLbls>
        <c:gapWidth val="50"/>
        <c:axId val="222323072"/>
        <c:axId val="222324608"/>
      </c:barChart>
      <c:catAx>
        <c:axId val="222323072"/>
        <c:scaling>
          <c:orientation val="minMax"/>
        </c:scaling>
        <c:delete val="0"/>
        <c:axPos val="b"/>
        <c:numFmt formatCode="General" sourceLinked="1"/>
        <c:majorTickMark val="out"/>
        <c:minorTickMark val="none"/>
        <c:tickLblPos val="low"/>
        <c:txPr>
          <a:bodyPr rot="-5400000" vert="horz"/>
          <a:lstStyle/>
          <a:p>
            <a:pPr>
              <a:defRPr/>
            </a:pPr>
            <a:endParaRPr lang="es-MX"/>
          </a:p>
        </c:txPr>
        <c:crossAx val="222324608"/>
        <c:crosses val="autoZero"/>
        <c:auto val="1"/>
        <c:lblAlgn val="ctr"/>
        <c:lblOffset val="100"/>
        <c:noMultiLvlLbl val="0"/>
      </c:catAx>
      <c:valAx>
        <c:axId val="222324608"/>
        <c:scaling>
          <c:orientation val="minMax"/>
        </c:scaling>
        <c:delete val="0"/>
        <c:axPos val="l"/>
        <c:numFmt formatCode="#,##0" sourceLinked="1"/>
        <c:majorTickMark val="out"/>
        <c:minorTickMark val="none"/>
        <c:tickLblPos val="nextTo"/>
        <c:crossAx val="22232307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00819526100125E-2"/>
          <c:y val="9.6498012238639908E-2"/>
          <c:w val="0.94125126195142228"/>
          <c:h val="0.89852519015169507"/>
        </c:manualLayout>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ED1D-46B7-AE6B-D1C6D0FF70E1}"/>
              </c:ext>
            </c:extLst>
          </c:dPt>
          <c:dPt>
            <c:idx val="4"/>
            <c:invertIfNegative val="0"/>
            <c:bubble3D val="0"/>
            <c:extLst>
              <c:ext xmlns:c16="http://schemas.microsoft.com/office/drawing/2014/chart" uri="{C3380CC4-5D6E-409C-BE32-E72D297353CC}">
                <c16:uniqueId val="{00000001-ED1D-46B7-AE6B-D1C6D0FF70E1}"/>
              </c:ext>
            </c:extLst>
          </c:dPt>
          <c:dPt>
            <c:idx val="5"/>
            <c:invertIfNegative val="0"/>
            <c:bubble3D val="0"/>
            <c:extLst>
              <c:ext xmlns:c16="http://schemas.microsoft.com/office/drawing/2014/chart" uri="{C3380CC4-5D6E-409C-BE32-E72D297353CC}">
                <c16:uniqueId val="{00000002-ED1D-46B7-AE6B-D1C6D0FF70E1}"/>
              </c:ext>
            </c:extLst>
          </c:dPt>
          <c:dPt>
            <c:idx val="17"/>
            <c:invertIfNegative val="0"/>
            <c:bubble3D val="0"/>
            <c:extLst>
              <c:ext xmlns:c16="http://schemas.microsoft.com/office/drawing/2014/chart" uri="{C3380CC4-5D6E-409C-BE32-E72D297353CC}">
                <c16:uniqueId val="{00000003-ED1D-46B7-AE6B-D1C6D0FF70E1}"/>
              </c:ext>
            </c:extLst>
          </c:dPt>
          <c:dPt>
            <c:idx val="18"/>
            <c:invertIfNegative val="0"/>
            <c:bubble3D val="0"/>
            <c:extLst>
              <c:ext xmlns:c16="http://schemas.microsoft.com/office/drawing/2014/chart" uri="{C3380CC4-5D6E-409C-BE32-E72D297353CC}">
                <c16:uniqueId val="{00000004-ED1D-46B7-AE6B-D1C6D0FF70E1}"/>
              </c:ext>
            </c:extLst>
          </c:dPt>
          <c:dPt>
            <c:idx val="25"/>
            <c:invertIfNegative val="0"/>
            <c:bubble3D val="0"/>
            <c:spPr>
              <a:solidFill>
                <a:srgbClr val="FFC000"/>
              </a:solidFill>
              <a:ln>
                <a:noFill/>
              </a:ln>
              <a:effectLst/>
            </c:spPr>
            <c:extLst>
              <c:ext xmlns:c16="http://schemas.microsoft.com/office/drawing/2014/chart" uri="{C3380CC4-5D6E-409C-BE32-E72D297353CC}">
                <c16:uniqueId val="{00000006-ED1D-46B7-AE6B-D1C6D0FF70E1}"/>
              </c:ext>
            </c:extLst>
          </c:dPt>
          <c:dPt>
            <c:idx val="30"/>
            <c:invertIfNegative val="0"/>
            <c:bubble3D val="0"/>
            <c:extLst>
              <c:ext xmlns:c16="http://schemas.microsoft.com/office/drawing/2014/chart" uri="{C3380CC4-5D6E-409C-BE32-E72D297353CC}">
                <c16:uniqueId val="{00000007-ED1D-46B7-AE6B-D1C6D0FF70E1}"/>
              </c:ext>
            </c:extLst>
          </c:dPt>
          <c:dPt>
            <c:idx val="31"/>
            <c:invertIfNegative val="0"/>
            <c:bubble3D val="0"/>
            <c:extLst>
              <c:ext xmlns:c16="http://schemas.microsoft.com/office/drawing/2014/chart" uri="{C3380CC4-5D6E-409C-BE32-E72D297353CC}">
                <c16:uniqueId val="{00000008-ED1D-46B7-AE6B-D1C6D0FF70E1}"/>
              </c:ext>
            </c:extLst>
          </c:dPt>
          <c:dLbls>
            <c:dLbl>
              <c:idx val="4"/>
              <c:spPr/>
              <c:txPr>
                <a:bodyPr/>
                <a:lstStyle/>
                <a:p>
                  <a:pPr>
                    <a:defRPr b="1"/>
                  </a:pPr>
                  <a:endParaRPr lang="es-MX"/>
                </a:p>
              </c:txPr>
              <c:showLegendKey val="0"/>
              <c:showVal val="1"/>
              <c:showCatName val="0"/>
              <c:showSerName val="0"/>
              <c:showPercent val="0"/>
              <c:showBubbleSize val="0"/>
              <c:extLst>
                <c:ext xmlns:c16="http://schemas.microsoft.com/office/drawing/2014/chart" uri="{C3380CC4-5D6E-409C-BE32-E72D297353CC}">
                  <c16:uniqueId val="{00000001-ED1D-46B7-AE6B-D1C6D0FF70E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'F18'!$A$6:$A$37</c:f>
              <c:strCache>
                <c:ptCount val="32"/>
                <c:pt idx="0">
                  <c:v>Sonora</c:v>
                </c:pt>
                <c:pt idx="1">
                  <c:v>Sinaloa</c:v>
                </c:pt>
                <c:pt idx="2">
                  <c:v>Tamaulipas</c:v>
                </c:pt>
                <c:pt idx="3">
                  <c:v>Morelos</c:v>
                </c:pt>
                <c:pt idx="4">
                  <c:v>Chihuahua</c:v>
                </c:pt>
                <c:pt idx="5">
                  <c:v>Oaxaca</c:v>
                </c:pt>
                <c:pt idx="6">
                  <c:v>Michoacán</c:v>
                </c:pt>
                <c:pt idx="7">
                  <c:v>Nuevo León</c:v>
                </c:pt>
                <c:pt idx="8">
                  <c:v>Hidalgo</c:v>
                </c:pt>
                <c:pt idx="9">
                  <c:v>Chiapas</c:v>
                </c:pt>
                <c:pt idx="10">
                  <c:v>Durango</c:v>
                </c:pt>
                <c:pt idx="11">
                  <c:v>Baja California</c:v>
                </c:pt>
                <c:pt idx="12">
                  <c:v>Zacatecas</c:v>
                </c:pt>
                <c:pt idx="13">
                  <c:v>Colima</c:v>
                </c:pt>
                <c:pt idx="14">
                  <c:v>Aguascalientes</c:v>
                </c:pt>
                <c:pt idx="15">
                  <c:v>Tlaxcala</c:v>
                </c:pt>
                <c:pt idx="16">
                  <c:v>Coahuila</c:v>
                </c:pt>
                <c:pt idx="17">
                  <c:v>Nayarit</c:v>
                </c:pt>
                <c:pt idx="18">
                  <c:v>Campeche</c:v>
                </c:pt>
                <c:pt idx="19">
                  <c:v>Guanajuato</c:v>
                </c:pt>
                <c:pt idx="20">
                  <c:v>Tabasco</c:v>
                </c:pt>
                <c:pt idx="21">
                  <c:v>San Luis Potosí</c:v>
                </c:pt>
                <c:pt idx="22">
                  <c:v>Baja California Sur</c:v>
                </c:pt>
                <c:pt idx="23">
                  <c:v>Yucatán</c:v>
                </c:pt>
                <c:pt idx="24">
                  <c:v>Puebla</c:v>
                </c:pt>
                <c:pt idx="25">
                  <c:v>Jalisco</c:v>
                </c:pt>
                <c:pt idx="26">
                  <c:v>Guerrero</c:v>
                </c:pt>
                <c:pt idx="27">
                  <c:v>Veracruz</c:v>
                </c:pt>
                <c:pt idx="28">
                  <c:v>Quintana Roo</c:v>
                </c:pt>
                <c:pt idx="29">
                  <c:v>Querétaro</c:v>
                </c:pt>
                <c:pt idx="30">
                  <c:v>Ciudad de México</c:v>
                </c:pt>
                <c:pt idx="31">
                  <c:v>Estado de México</c:v>
                </c:pt>
              </c:strCache>
            </c:strRef>
          </c:cat>
          <c:val>
            <c:numRef>
              <c:f>'F18'!$B$6:$B$37</c:f>
              <c:numCache>
                <c:formatCode>#,##0</c:formatCode>
                <c:ptCount val="32"/>
                <c:pt idx="0">
                  <c:v>-7382</c:v>
                </c:pt>
                <c:pt idx="1">
                  <c:v>-2112</c:v>
                </c:pt>
                <c:pt idx="2">
                  <c:v>-2107</c:v>
                </c:pt>
                <c:pt idx="3">
                  <c:v>-1490</c:v>
                </c:pt>
                <c:pt idx="4">
                  <c:v>-658</c:v>
                </c:pt>
                <c:pt idx="5">
                  <c:v>-592</c:v>
                </c:pt>
                <c:pt idx="6">
                  <c:v>-459</c:v>
                </c:pt>
                <c:pt idx="7">
                  <c:v>-421</c:v>
                </c:pt>
                <c:pt idx="8">
                  <c:v>-342</c:v>
                </c:pt>
                <c:pt idx="9">
                  <c:v>-306</c:v>
                </c:pt>
                <c:pt idx="10">
                  <c:v>-228</c:v>
                </c:pt>
                <c:pt idx="11">
                  <c:v>-58</c:v>
                </c:pt>
                <c:pt idx="12">
                  <c:v>168</c:v>
                </c:pt>
                <c:pt idx="13">
                  <c:v>397</c:v>
                </c:pt>
                <c:pt idx="14">
                  <c:v>499</c:v>
                </c:pt>
                <c:pt idx="15">
                  <c:v>643</c:v>
                </c:pt>
                <c:pt idx="16">
                  <c:v>654</c:v>
                </c:pt>
                <c:pt idx="17">
                  <c:v>669</c:v>
                </c:pt>
                <c:pt idx="18">
                  <c:v>795</c:v>
                </c:pt>
                <c:pt idx="19">
                  <c:v>1152</c:v>
                </c:pt>
                <c:pt idx="20">
                  <c:v>1219</c:v>
                </c:pt>
                <c:pt idx="21">
                  <c:v>1309</c:v>
                </c:pt>
                <c:pt idx="22">
                  <c:v>1524</c:v>
                </c:pt>
                <c:pt idx="23">
                  <c:v>1903</c:v>
                </c:pt>
                <c:pt idx="24">
                  <c:v>2178</c:v>
                </c:pt>
                <c:pt idx="25">
                  <c:v>2569</c:v>
                </c:pt>
                <c:pt idx="26">
                  <c:v>3116</c:v>
                </c:pt>
                <c:pt idx="27">
                  <c:v>3659</c:v>
                </c:pt>
                <c:pt idx="28">
                  <c:v>4822</c:v>
                </c:pt>
                <c:pt idx="29">
                  <c:v>5952</c:v>
                </c:pt>
                <c:pt idx="30">
                  <c:v>6319</c:v>
                </c:pt>
                <c:pt idx="31">
                  <c:v>7027</c:v>
                </c:pt>
              </c:numCache>
            </c:numRef>
          </c:val>
          <c:extLst>
            <c:ext xmlns:c16="http://schemas.microsoft.com/office/drawing/2014/chart" uri="{C3380CC4-5D6E-409C-BE32-E72D297353CC}">
              <c16:uniqueId val="{00000009-ED1D-46B7-AE6B-D1C6D0FF70E1}"/>
            </c:ext>
          </c:extLst>
        </c:ser>
        <c:dLbls>
          <c:showLegendKey val="0"/>
          <c:showVal val="0"/>
          <c:showCatName val="0"/>
          <c:showSerName val="0"/>
          <c:showPercent val="0"/>
          <c:showBubbleSize val="0"/>
        </c:dLbls>
        <c:gapWidth val="80"/>
        <c:axId val="221675520"/>
        <c:axId val="221677056"/>
      </c:barChart>
      <c:catAx>
        <c:axId val="2216755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1677056"/>
        <c:crosses val="autoZero"/>
        <c:auto val="1"/>
        <c:lblAlgn val="ctr"/>
        <c:lblOffset val="100"/>
        <c:noMultiLvlLbl val="0"/>
      </c:catAx>
      <c:valAx>
        <c:axId val="221677056"/>
        <c:scaling>
          <c:orientation val="minMax"/>
        </c:scaling>
        <c:delete val="1"/>
        <c:axPos val="b"/>
        <c:numFmt formatCode="#,##0" sourceLinked="1"/>
        <c:majorTickMark val="out"/>
        <c:minorTickMark val="none"/>
        <c:tickLblPos val="nextTo"/>
        <c:crossAx val="2216755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42585301837272"/>
          <c:y val="5.0925925925925923E-2"/>
          <c:w val="0.8210185914260717"/>
          <c:h val="0.45517424905220183"/>
        </c:manualLayout>
      </c:layout>
      <c:lineChart>
        <c:grouping val="standard"/>
        <c:varyColors val="0"/>
        <c:ser>
          <c:idx val="0"/>
          <c:order val="0"/>
          <c:tx>
            <c:strRef>
              <c:f>'F2'!$B$5</c:f>
              <c:strCache>
                <c:ptCount val="1"/>
                <c:pt idx="0">
                  <c:v>Aguacate</c:v>
                </c:pt>
              </c:strCache>
            </c:strRef>
          </c:tx>
          <c:spPr>
            <a:ln w="28575" cap="rnd">
              <a:solidFill>
                <a:srgbClr val="FBBB27"/>
              </a:solidFill>
              <a:round/>
            </a:ln>
            <a:effectLst/>
          </c:spPr>
          <c:marker>
            <c:symbol val="none"/>
          </c:marker>
          <c:cat>
            <c:strRef>
              <c:f>'F2'!$A$6:$A$24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'F2'!$B$6:$B$24</c:f>
              <c:numCache>
                <c:formatCode>_("$"* #,##0.00_);_("$"* \(#,##0.00\);_("$"* "-"??_);_(@_)</c:formatCode>
                <c:ptCount val="19"/>
                <c:pt idx="0">
                  <c:v>30</c:v>
                </c:pt>
                <c:pt idx="1">
                  <c:v>30</c:v>
                </c:pt>
                <c:pt idx="2">
                  <c:v>30</c:v>
                </c:pt>
                <c:pt idx="3">
                  <c:v>50</c:v>
                </c:pt>
                <c:pt idx="4">
                  <c:v>50</c:v>
                </c:pt>
                <c:pt idx="5">
                  <c:v>50</c:v>
                </c:pt>
                <c:pt idx="6">
                  <c:v>55</c:v>
                </c:pt>
                <c:pt idx="7">
                  <c:v>55</c:v>
                </c:pt>
                <c:pt idx="8">
                  <c:v>55</c:v>
                </c:pt>
                <c:pt idx="9">
                  <c:v>55</c:v>
                </c:pt>
                <c:pt idx="10">
                  <c:v>55</c:v>
                </c:pt>
                <c:pt idx="11">
                  <c:v>55</c:v>
                </c:pt>
                <c:pt idx="12">
                  <c:v>55</c:v>
                </c:pt>
                <c:pt idx="13">
                  <c:v>55</c:v>
                </c:pt>
                <c:pt idx="14">
                  <c:v>55</c:v>
                </c:pt>
                <c:pt idx="15">
                  <c:v>55</c:v>
                </c:pt>
                <c:pt idx="16">
                  <c:v>55</c:v>
                </c:pt>
                <c:pt idx="17">
                  <c:v>55</c:v>
                </c:pt>
                <c:pt idx="18">
                  <c:v>55</c:v>
                </c:pt>
              </c:numCache>
            </c:numRef>
          </c:val>
          <c:smooth val="0"/>
          <c:extLst>
            <c:ext xmlns:c16="http://schemas.microsoft.com/office/drawing/2014/chart" uri="{C3380CC4-5D6E-409C-BE32-E72D297353CC}">
              <c16:uniqueId val="{00000000-CD33-4536-8D4A-4FC62DC78033}"/>
            </c:ext>
          </c:extLst>
        </c:ser>
        <c:ser>
          <c:idx val="1"/>
          <c:order val="1"/>
          <c:tx>
            <c:strRef>
              <c:f>'F2'!$C$5</c:f>
              <c:strCache>
                <c:ptCount val="1"/>
                <c:pt idx="0">
                  <c:v>Apio</c:v>
                </c:pt>
              </c:strCache>
            </c:strRef>
          </c:tx>
          <c:spPr>
            <a:ln w="28575" cap="rnd">
              <a:solidFill>
                <a:srgbClr val="95682B"/>
              </a:solidFill>
              <a:round/>
            </a:ln>
            <a:effectLst/>
          </c:spPr>
          <c:marker>
            <c:symbol val="none"/>
          </c:marker>
          <c:cat>
            <c:strRef>
              <c:f>'F2'!$A$6:$A$24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'F2'!$C$6:$C$24</c:f>
              <c:numCache>
                <c:formatCode>_("$"* #,##0.00_);_("$"* \(#,##0.00\);_("$"* "-"??_);_(@_)</c:formatCode>
                <c:ptCount val="19"/>
                <c:pt idx="0">
                  <c:v>16</c:v>
                </c:pt>
                <c:pt idx="1">
                  <c:v>19.600000000000001</c:v>
                </c:pt>
                <c:pt idx="2">
                  <c:v>19.600000000000001</c:v>
                </c:pt>
                <c:pt idx="3">
                  <c:v>19.600000000000001</c:v>
                </c:pt>
                <c:pt idx="4">
                  <c:v>19.600000000000001</c:v>
                </c:pt>
                <c:pt idx="5">
                  <c:v>19.600000000000001</c:v>
                </c:pt>
                <c:pt idx="6">
                  <c:v>21.2</c:v>
                </c:pt>
                <c:pt idx="7">
                  <c:v>21.2</c:v>
                </c:pt>
                <c:pt idx="8">
                  <c:v>21.2</c:v>
                </c:pt>
                <c:pt idx="9">
                  <c:v>21</c:v>
                </c:pt>
                <c:pt idx="10">
                  <c:v>19.8</c:v>
                </c:pt>
                <c:pt idx="11">
                  <c:v>19.8</c:v>
                </c:pt>
                <c:pt idx="12">
                  <c:v>19.8</c:v>
                </c:pt>
                <c:pt idx="13">
                  <c:v>19.8</c:v>
                </c:pt>
                <c:pt idx="14">
                  <c:v>19.8</c:v>
                </c:pt>
                <c:pt idx="15">
                  <c:v>19.8</c:v>
                </c:pt>
                <c:pt idx="16">
                  <c:v>19.8</c:v>
                </c:pt>
                <c:pt idx="17">
                  <c:v>19.8</c:v>
                </c:pt>
                <c:pt idx="18">
                  <c:v>19.8</c:v>
                </c:pt>
              </c:numCache>
            </c:numRef>
          </c:val>
          <c:smooth val="0"/>
          <c:extLst>
            <c:ext xmlns:c16="http://schemas.microsoft.com/office/drawing/2014/chart" uri="{C3380CC4-5D6E-409C-BE32-E72D297353CC}">
              <c16:uniqueId val="{00000001-CD33-4536-8D4A-4FC62DC78033}"/>
            </c:ext>
          </c:extLst>
        </c:ser>
        <c:ser>
          <c:idx val="2"/>
          <c:order val="2"/>
          <c:tx>
            <c:strRef>
              <c:f>'F2'!$D$5</c:f>
              <c:strCache>
                <c:ptCount val="1"/>
                <c:pt idx="0">
                  <c:v>Chayote</c:v>
                </c:pt>
              </c:strCache>
            </c:strRef>
          </c:tx>
          <c:spPr>
            <a:ln w="28575" cap="rnd">
              <a:solidFill>
                <a:srgbClr val="004A98"/>
              </a:solidFill>
              <a:round/>
            </a:ln>
            <a:effectLst/>
          </c:spPr>
          <c:marker>
            <c:symbol val="none"/>
          </c:marker>
          <c:cat>
            <c:strRef>
              <c:f>'F2'!$A$6:$A$24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'F2'!$D$6:$D$24</c:f>
              <c:numCache>
                <c:formatCode>_("$"* #,##0.00_);_("$"* \(#,##0.00\);_("$"* "-"??_);_(@_)</c:formatCode>
                <c:ptCount val="19"/>
                <c:pt idx="0">
                  <c:v>4.6399999999999997</c:v>
                </c:pt>
                <c:pt idx="1">
                  <c:v>4.29</c:v>
                </c:pt>
                <c:pt idx="2">
                  <c:v>5.71</c:v>
                </c:pt>
                <c:pt idx="3">
                  <c:v>5.71</c:v>
                </c:pt>
                <c:pt idx="4">
                  <c:v>5.71</c:v>
                </c:pt>
                <c:pt idx="5">
                  <c:v>5.71</c:v>
                </c:pt>
                <c:pt idx="6">
                  <c:v>10</c:v>
                </c:pt>
                <c:pt idx="7">
                  <c:v>11.79</c:v>
                </c:pt>
                <c:pt idx="8">
                  <c:v>10</c:v>
                </c:pt>
                <c:pt idx="9">
                  <c:v>10</c:v>
                </c:pt>
                <c:pt idx="10">
                  <c:v>14.29</c:v>
                </c:pt>
                <c:pt idx="11">
                  <c:v>17.86</c:v>
                </c:pt>
                <c:pt idx="12">
                  <c:v>14.29</c:v>
                </c:pt>
                <c:pt idx="13">
                  <c:v>14.29</c:v>
                </c:pt>
                <c:pt idx="14">
                  <c:v>14.29</c:v>
                </c:pt>
                <c:pt idx="15">
                  <c:v>14.29</c:v>
                </c:pt>
                <c:pt idx="16">
                  <c:v>14.29</c:v>
                </c:pt>
                <c:pt idx="17">
                  <c:v>14.29</c:v>
                </c:pt>
                <c:pt idx="18">
                  <c:v>14.29</c:v>
                </c:pt>
              </c:numCache>
            </c:numRef>
          </c:val>
          <c:smooth val="0"/>
          <c:extLst>
            <c:ext xmlns:c16="http://schemas.microsoft.com/office/drawing/2014/chart" uri="{C3380CC4-5D6E-409C-BE32-E72D297353CC}">
              <c16:uniqueId val="{00000002-CD33-4536-8D4A-4FC62DC78033}"/>
            </c:ext>
          </c:extLst>
        </c:ser>
        <c:ser>
          <c:idx val="3"/>
          <c:order val="3"/>
          <c:tx>
            <c:strRef>
              <c:f>'F2'!$E$5</c:f>
              <c:strCache>
                <c:ptCount val="1"/>
                <c:pt idx="0">
                  <c:v>Jitomate Bola </c:v>
                </c:pt>
              </c:strCache>
            </c:strRef>
          </c:tx>
          <c:spPr>
            <a:ln w="28575" cap="rnd">
              <a:solidFill>
                <a:srgbClr val="7C878E"/>
              </a:solidFill>
              <a:round/>
            </a:ln>
            <a:effectLst/>
          </c:spPr>
          <c:marker>
            <c:symbol val="none"/>
          </c:marker>
          <c:cat>
            <c:strRef>
              <c:f>'F2'!$A$6:$A$24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'F2'!$E$6:$E$24</c:f>
              <c:numCache>
                <c:formatCode>_("$"* #,##0.00_);_("$"* \(#,##0.00\);_("$"* "-"??_);_(@_)</c:formatCode>
                <c:ptCount val="19"/>
                <c:pt idx="0">
                  <c:v>10</c:v>
                </c:pt>
                <c:pt idx="1">
                  <c:v>10</c:v>
                </c:pt>
                <c:pt idx="2">
                  <c:v>10</c:v>
                </c:pt>
                <c:pt idx="3">
                  <c:v>10</c:v>
                </c:pt>
                <c:pt idx="4">
                  <c:v>10</c:v>
                </c:pt>
                <c:pt idx="5">
                  <c:v>10</c:v>
                </c:pt>
                <c:pt idx="6">
                  <c:v>13.5</c:v>
                </c:pt>
                <c:pt idx="7">
                  <c:v>13</c:v>
                </c:pt>
                <c:pt idx="8">
                  <c:v>13</c:v>
                </c:pt>
                <c:pt idx="9">
                  <c:v>13</c:v>
                </c:pt>
                <c:pt idx="10">
                  <c:v>14</c:v>
                </c:pt>
                <c:pt idx="11">
                  <c:v>14</c:v>
                </c:pt>
                <c:pt idx="12">
                  <c:v>14</c:v>
                </c:pt>
                <c:pt idx="13">
                  <c:v>14</c:v>
                </c:pt>
                <c:pt idx="14">
                  <c:v>14</c:v>
                </c:pt>
                <c:pt idx="15">
                  <c:v>14</c:v>
                </c:pt>
                <c:pt idx="16">
                  <c:v>14</c:v>
                </c:pt>
                <c:pt idx="17">
                  <c:v>14</c:v>
                </c:pt>
                <c:pt idx="18">
                  <c:v>14</c:v>
                </c:pt>
              </c:numCache>
            </c:numRef>
          </c:val>
          <c:smooth val="0"/>
          <c:extLst>
            <c:ext xmlns:c16="http://schemas.microsoft.com/office/drawing/2014/chart" uri="{C3380CC4-5D6E-409C-BE32-E72D297353CC}">
              <c16:uniqueId val="{00000003-CD33-4536-8D4A-4FC62DC78033}"/>
            </c:ext>
          </c:extLst>
        </c:ser>
        <c:ser>
          <c:idx val="4"/>
          <c:order val="4"/>
          <c:tx>
            <c:strRef>
              <c:f>'F2'!$F$5</c:f>
              <c:strCache>
                <c:ptCount val="1"/>
                <c:pt idx="0">
                  <c:v>Tomate de hoja</c:v>
                </c:pt>
              </c:strCache>
            </c:strRef>
          </c:tx>
          <c:spPr>
            <a:ln w="28575" cap="rnd">
              <a:solidFill>
                <a:srgbClr val="BDCFD6"/>
              </a:solidFill>
              <a:round/>
            </a:ln>
            <a:effectLst/>
          </c:spPr>
          <c:marker>
            <c:symbol val="none"/>
          </c:marker>
          <c:cat>
            <c:strRef>
              <c:f>'F2'!$A$6:$A$24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'F2'!$F$6:$F$24</c:f>
              <c:numCache>
                <c:formatCode>_("$"* #,##0.00_);_("$"* \(#,##0.00\);_("$"* "-"??_);_(@_)</c:formatCode>
                <c:ptCount val="19"/>
                <c:pt idx="0">
                  <c:v>5</c:v>
                </c:pt>
                <c:pt idx="1">
                  <c:v>10</c:v>
                </c:pt>
                <c:pt idx="2">
                  <c:v>10</c:v>
                </c:pt>
                <c:pt idx="3">
                  <c:v>10</c:v>
                </c:pt>
                <c:pt idx="4">
                  <c:v>10</c:v>
                </c:pt>
                <c:pt idx="5">
                  <c:v>10</c:v>
                </c:pt>
                <c:pt idx="6">
                  <c:v>10</c:v>
                </c:pt>
                <c:pt idx="7">
                  <c:v>10</c:v>
                </c:pt>
                <c:pt idx="8">
                  <c:v>10</c:v>
                </c:pt>
                <c:pt idx="9">
                  <c:v>9</c:v>
                </c:pt>
                <c:pt idx="10">
                  <c:v>10</c:v>
                </c:pt>
                <c:pt idx="11">
                  <c:v>10</c:v>
                </c:pt>
                <c:pt idx="12">
                  <c:v>10</c:v>
                </c:pt>
                <c:pt idx="13">
                  <c:v>10</c:v>
                </c:pt>
                <c:pt idx="14">
                  <c:v>10</c:v>
                </c:pt>
                <c:pt idx="15">
                  <c:v>10</c:v>
                </c:pt>
                <c:pt idx="16">
                  <c:v>10</c:v>
                </c:pt>
                <c:pt idx="17">
                  <c:v>10</c:v>
                </c:pt>
                <c:pt idx="18">
                  <c:v>10</c:v>
                </c:pt>
              </c:numCache>
            </c:numRef>
          </c:val>
          <c:smooth val="0"/>
          <c:extLst>
            <c:ext xmlns:c16="http://schemas.microsoft.com/office/drawing/2014/chart" uri="{C3380CC4-5D6E-409C-BE32-E72D297353CC}">
              <c16:uniqueId val="{00000004-CD33-4536-8D4A-4FC62DC78033}"/>
            </c:ext>
          </c:extLst>
        </c:ser>
        <c:dLbls>
          <c:showLegendKey val="0"/>
          <c:showVal val="0"/>
          <c:showCatName val="0"/>
          <c:showSerName val="0"/>
          <c:showPercent val="0"/>
          <c:showBubbleSize val="0"/>
        </c:dLbls>
        <c:smooth val="0"/>
        <c:axId val="367125312"/>
        <c:axId val="367483664"/>
      </c:lineChart>
      <c:catAx>
        <c:axId val="36712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483664"/>
        <c:crosses val="autoZero"/>
        <c:auto val="1"/>
        <c:lblAlgn val="ctr"/>
        <c:lblOffset val="100"/>
        <c:noMultiLvlLbl val="0"/>
      </c:catAx>
      <c:valAx>
        <c:axId val="367483664"/>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6712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ysClr val="windowText" lastClr="000000">
                <a:lumMod val="75000"/>
                <a:lumOff val="25000"/>
              </a:sysClr>
            </a:solidFill>
            <a:ln>
              <a:noFill/>
            </a:ln>
            <a:effectLst/>
          </c:spPr>
          <c:invertIfNegative val="0"/>
          <c:dPt>
            <c:idx val="13"/>
            <c:invertIfNegative val="0"/>
            <c:bubble3D val="0"/>
            <c:spPr>
              <a:solidFill>
                <a:sysClr val="windowText" lastClr="000000">
                  <a:lumMod val="75000"/>
                  <a:lumOff val="25000"/>
                </a:sysClr>
              </a:solidFill>
              <a:ln>
                <a:noFill/>
              </a:ln>
              <a:effectLst/>
            </c:spPr>
            <c:extLst>
              <c:ext xmlns:c16="http://schemas.microsoft.com/office/drawing/2014/chart" uri="{C3380CC4-5D6E-409C-BE32-E72D297353CC}">
                <c16:uniqueId val="{00000001-86B9-43C6-830D-5D61F8ECE0A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'F19'!$A$7:$A$39</c:f>
              <c:strCache>
                <c:ptCount val="33"/>
                <c:pt idx="0">
                  <c:v>Sonora</c:v>
                </c:pt>
                <c:pt idx="1">
                  <c:v>Morelos</c:v>
                </c:pt>
                <c:pt idx="2">
                  <c:v>Sinaloa</c:v>
                </c:pt>
                <c:pt idx="3">
                  <c:v>Tamaulipas</c:v>
                </c:pt>
                <c:pt idx="4">
                  <c:v>Oaxaca</c:v>
                </c:pt>
                <c:pt idx="5">
                  <c:v>Hidalgo</c:v>
                </c:pt>
                <c:pt idx="6">
                  <c:v>Chiapas</c:v>
                </c:pt>
                <c:pt idx="7">
                  <c:v>Michoacán</c:v>
                </c:pt>
                <c:pt idx="8">
                  <c:v>Durango</c:v>
                </c:pt>
                <c:pt idx="9">
                  <c:v>Chihuahua</c:v>
                </c:pt>
                <c:pt idx="10">
                  <c:v>Nuevo León</c:v>
                </c:pt>
                <c:pt idx="11">
                  <c:v>Baja California</c:v>
                </c:pt>
                <c:pt idx="12">
                  <c:v>Coahuila</c:v>
                </c:pt>
                <c:pt idx="13">
                  <c:v>Zacatecas</c:v>
                </c:pt>
                <c:pt idx="14">
                  <c:v>Guanajuato</c:v>
                </c:pt>
                <c:pt idx="15">
                  <c:v>Jalisco</c:v>
                </c:pt>
                <c:pt idx="16">
                  <c:v>Total nacional</c:v>
                </c:pt>
                <c:pt idx="17">
                  <c:v>Aguascalientes</c:v>
                </c:pt>
                <c:pt idx="18">
                  <c:v>Ciudad de México</c:v>
                </c:pt>
                <c:pt idx="19">
                  <c:v>San Luis Potosí</c:v>
                </c:pt>
                <c:pt idx="20">
                  <c:v>Colima</c:v>
                </c:pt>
                <c:pt idx="21">
                  <c:v>Puebla</c:v>
                </c:pt>
                <c:pt idx="22">
                  <c:v>Estado de México</c:v>
                </c:pt>
                <c:pt idx="23">
                  <c:v>Nayarit</c:v>
                </c:pt>
                <c:pt idx="24">
                  <c:v>Veracruz</c:v>
                </c:pt>
                <c:pt idx="25">
                  <c:v>Yucatán</c:v>
                </c:pt>
                <c:pt idx="26">
                  <c:v>Campeche</c:v>
                </c:pt>
                <c:pt idx="27">
                  <c:v>Tlaxcala</c:v>
                </c:pt>
                <c:pt idx="28">
                  <c:v>Tabasco</c:v>
                </c:pt>
                <c:pt idx="29">
                  <c:v>Baja California Sur</c:v>
                </c:pt>
                <c:pt idx="30">
                  <c:v>Querétaro</c:v>
                </c:pt>
                <c:pt idx="31">
                  <c:v>Quintana Roo</c:v>
                </c:pt>
                <c:pt idx="32">
                  <c:v>Guerrero</c:v>
                </c:pt>
              </c:strCache>
            </c:strRef>
          </c:cat>
          <c:val>
            <c:numRef>
              <c:f>'F19'!$G$7:$G$39</c:f>
              <c:numCache>
                <c:formatCode>0.00%</c:formatCode>
                <c:ptCount val="33"/>
                <c:pt idx="0">
                  <c:v>-1.1636044942686774E-2</c:v>
                </c:pt>
                <c:pt idx="1">
                  <c:v>-7.0667355950049249E-3</c:v>
                </c:pt>
                <c:pt idx="2">
                  <c:v>-3.6970906417392868E-3</c:v>
                </c:pt>
                <c:pt idx="3">
                  <c:v>-3.09693084892948E-3</c:v>
                </c:pt>
                <c:pt idx="4">
                  <c:v>-2.7209883806441626E-3</c:v>
                </c:pt>
                <c:pt idx="5">
                  <c:v>-1.4630327556778289E-3</c:v>
                </c:pt>
                <c:pt idx="6">
                  <c:v>-1.3735647146486674E-3</c:v>
                </c:pt>
                <c:pt idx="7">
                  <c:v>-1.0122707504477413E-3</c:v>
                </c:pt>
                <c:pt idx="8">
                  <c:v>-9.2613654827278236E-4</c:v>
                </c:pt>
                <c:pt idx="9">
                  <c:v>-7.3502224615207279E-4</c:v>
                </c:pt>
                <c:pt idx="10">
                  <c:v>-2.5681192095317051E-4</c:v>
                </c:pt>
                <c:pt idx="11">
                  <c:v>-6.462669171503066E-5</c:v>
                </c:pt>
                <c:pt idx="12">
                  <c:v>8.2983234595124244E-4</c:v>
                </c:pt>
                <c:pt idx="13">
                  <c:v>8.9956467495189152E-4</c:v>
                </c:pt>
                <c:pt idx="14">
                  <c:v>1.1386583402275274E-3</c:v>
                </c:pt>
                <c:pt idx="15">
                  <c:v>1.4302862131321259E-3</c:v>
                </c:pt>
                <c:pt idx="16">
                  <c:v>1.4949007563600514E-3</c:v>
                </c:pt>
                <c:pt idx="17">
                  <c:v>1.5267128861911061E-3</c:v>
                </c:pt>
                <c:pt idx="18">
                  <c:v>1.8451121900626699E-3</c:v>
                </c:pt>
                <c:pt idx="19">
                  <c:v>2.927854882181169E-3</c:v>
                </c:pt>
                <c:pt idx="20">
                  <c:v>2.9419393086071999E-3</c:v>
                </c:pt>
                <c:pt idx="21">
                  <c:v>3.4867135083733736E-3</c:v>
                </c:pt>
                <c:pt idx="22">
                  <c:v>4.3091051692705218E-3</c:v>
                </c:pt>
                <c:pt idx="23">
                  <c:v>4.5131955313293393E-3</c:v>
                </c:pt>
                <c:pt idx="24">
                  <c:v>4.8358276811817369E-3</c:v>
                </c:pt>
                <c:pt idx="25">
                  <c:v>5.0184069788292707E-3</c:v>
                </c:pt>
                <c:pt idx="26">
                  <c:v>6.1796530066537958E-3</c:v>
                </c:pt>
                <c:pt idx="27">
                  <c:v>6.3135776285299094E-3</c:v>
                </c:pt>
                <c:pt idx="28">
                  <c:v>7.3181127793819911E-3</c:v>
                </c:pt>
                <c:pt idx="29">
                  <c:v>8.2396193771625548E-3</c:v>
                </c:pt>
                <c:pt idx="30">
                  <c:v>9.9751292141234682E-3</c:v>
                </c:pt>
                <c:pt idx="31">
                  <c:v>1.0522732331542439E-2</c:v>
                </c:pt>
                <c:pt idx="32">
                  <c:v>2.0345268876178491E-2</c:v>
                </c:pt>
              </c:numCache>
            </c:numRef>
          </c:val>
          <c:extLst>
            <c:ext xmlns:c16="http://schemas.microsoft.com/office/drawing/2014/chart" uri="{C3380CC4-5D6E-409C-BE32-E72D297353CC}">
              <c16:uniqueId val="{00000002-86B9-43C6-830D-5D61F8ECE0A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451253232139E-2"/>
          <c:y val="6.2777854522570647E-2"/>
          <c:w val="0.88829656403977886"/>
          <c:h val="0.91343064573068722"/>
        </c:manualLayout>
      </c:layout>
      <c:barChart>
        <c:barDir val="col"/>
        <c:grouping val="clustered"/>
        <c:varyColors val="0"/>
        <c:ser>
          <c:idx val="1"/>
          <c:order val="0"/>
          <c:tx>
            <c:strRef>
              <c:f>'F20'!$B$5</c:f>
              <c:strCache>
                <c:ptCount val="1"/>
                <c:pt idx="0">
                  <c:v>nuevos empleos</c:v>
                </c:pt>
              </c:strCache>
            </c:strRef>
          </c:tx>
          <c:spPr>
            <a:solidFill>
              <a:srgbClr val="7C878E"/>
            </a:solidFill>
          </c:spPr>
          <c:invertIfNegative val="0"/>
          <c:dPt>
            <c:idx val="21"/>
            <c:invertIfNegative val="0"/>
            <c:bubble3D val="0"/>
            <c:spPr>
              <a:solidFill>
                <a:srgbClr val="FBBB27"/>
              </a:solidFill>
            </c:spPr>
            <c:extLst>
              <c:ext xmlns:c16="http://schemas.microsoft.com/office/drawing/2014/chart" uri="{C3380CC4-5D6E-409C-BE32-E72D297353CC}">
                <c16:uniqueId val="{00000001-E034-4BD7-8402-1E73F3767B4C}"/>
              </c:ext>
            </c:extLst>
          </c:dPt>
          <c:dLbls>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34-4BD7-8402-1E73F3767B4C}"/>
                </c:ext>
              </c:extLst>
            </c:dLbl>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34-4BD7-8402-1E73F3767B4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'F20'!$A$6:$A$27</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'F20'!$B$6:$B$27</c:f>
              <c:numCache>
                <c:formatCode>#,##0</c:formatCode>
                <c:ptCount val="22"/>
                <c:pt idx="0">
                  <c:v>27592</c:v>
                </c:pt>
                <c:pt idx="1">
                  <c:v>25192</c:v>
                </c:pt>
                <c:pt idx="2">
                  <c:v>13282</c:v>
                </c:pt>
                <c:pt idx="3">
                  <c:v>-12642</c:v>
                </c:pt>
                <c:pt idx="4">
                  <c:v>13529</c:v>
                </c:pt>
                <c:pt idx="5">
                  <c:v>4989</c:v>
                </c:pt>
                <c:pt idx="6">
                  <c:v>16748</c:v>
                </c:pt>
                <c:pt idx="7">
                  <c:v>11713</c:v>
                </c:pt>
                <c:pt idx="8">
                  <c:v>20741</c:v>
                </c:pt>
                <c:pt idx="9">
                  <c:v>28499</c:v>
                </c:pt>
                <c:pt idx="10">
                  <c:v>24360</c:v>
                </c:pt>
                <c:pt idx="11">
                  <c:v>-10643</c:v>
                </c:pt>
                <c:pt idx="12">
                  <c:v>24181</c:v>
                </c:pt>
                <c:pt idx="13">
                  <c:v>20558</c:v>
                </c:pt>
                <c:pt idx="14">
                  <c:v>17697</c:v>
                </c:pt>
                <c:pt idx="15">
                  <c:v>24830</c:v>
                </c:pt>
                <c:pt idx="16">
                  <c:v>18367</c:v>
                </c:pt>
                <c:pt idx="17">
                  <c:v>33520</c:v>
                </c:pt>
                <c:pt idx="18">
                  <c:v>34402</c:v>
                </c:pt>
                <c:pt idx="19">
                  <c:v>38226</c:v>
                </c:pt>
                <c:pt idx="20">
                  <c:v>31144</c:v>
                </c:pt>
                <c:pt idx="21">
                  <c:v>37713</c:v>
                </c:pt>
              </c:numCache>
            </c:numRef>
          </c:val>
          <c:extLst>
            <c:ext xmlns:c16="http://schemas.microsoft.com/office/drawing/2014/chart" uri="{C3380CC4-5D6E-409C-BE32-E72D297353CC}">
              <c16:uniqueId val="{00000003-E034-4BD7-8402-1E73F3767B4C}"/>
            </c:ext>
          </c:extLst>
        </c:ser>
        <c:dLbls>
          <c:showLegendKey val="0"/>
          <c:showVal val="0"/>
          <c:showCatName val="0"/>
          <c:showSerName val="0"/>
          <c:showPercent val="0"/>
          <c:showBubbleSize val="0"/>
        </c:dLbls>
        <c:gapWidth val="50"/>
        <c:axId val="222201728"/>
        <c:axId val="222203264"/>
      </c:barChart>
      <c:catAx>
        <c:axId val="222201728"/>
        <c:scaling>
          <c:orientation val="minMax"/>
        </c:scaling>
        <c:delete val="0"/>
        <c:axPos val="b"/>
        <c:numFmt formatCode="General" sourceLinked="1"/>
        <c:majorTickMark val="out"/>
        <c:minorTickMark val="none"/>
        <c:tickLblPos val="low"/>
        <c:txPr>
          <a:bodyPr rot="-5400000" vert="horz"/>
          <a:lstStyle/>
          <a:p>
            <a:pPr>
              <a:defRPr sz="900"/>
            </a:pPr>
            <a:endParaRPr lang="es-MX"/>
          </a:p>
        </c:txPr>
        <c:crossAx val="222203264"/>
        <c:crosses val="autoZero"/>
        <c:auto val="1"/>
        <c:lblAlgn val="ctr"/>
        <c:lblOffset val="100"/>
        <c:noMultiLvlLbl val="0"/>
      </c:catAx>
      <c:valAx>
        <c:axId val="222203264"/>
        <c:scaling>
          <c:orientation val="minMax"/>
        </c:scaling>
        <c:delete val="0"/>
        <c:axPos val="l"/>
        <c:numFmt formatCode="#,##0" sourceLinked="1"/>
        <c:majorTickMark val="out"/>
        <c:minorTickMark val="none"/>
        <c:tickLblPos val="nextTo"/>
        <c:crossAx val="22220172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00819526100125E-2"/>
          <c:y val="9.6498012238639908E-2"/>
          <c:w val="0.94125126195142228"/>
          <c:h val="0.68014708077230979"/>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4F20-4FC6-B015-9F9E8536095F}"/>
              </c:ext>
            </c:extLst>
          </c:dPt>
          <c:dPt>
            <c:idx val="5"/>
            <c:invertIfNegative val="0"/>
            <c:bubble3D val="0"/>
            <c:extLst>
              <c:ext xmlns:c16="http://schemas.microsoft.com/office/drawing/2014/chart" uri="{C3380CC4-5D6E-409C-BE32-E72D297353CC}">
                <c16:uniqueId val="{00000002-4F20-4FC6-B015-9F9E8536095F}"/>
              </c:ext>
            </c:extLst>
          </c:dPt>
          <c:dPt>
            <c:idx val="17"/>
            <c:invertIfNegative val="0"/>
            <c:bubble3D val="0"/>
            <c:extLst>
              <c:ext xmlns:c16="http://schemas.microsoft.com/office/drawing/2014/chart" uri="{C3380CC4-5D6E-409C-BE32-E72D297353CC}">
                <c16:uniqueId val="{00000003-4F20-4FC6-B015-9F9E8536095F}"/>
              </c:ext>
            </c:extLst>
          </c:dPt>
          <c:dPt>
            <c:idx val="18"/>
            <c:invertIfNegative val="0"/>
            <c:bubble3D val="0"/>
            <c:extLst>
              <c:ext xmlns:c16="http://schemas.microsoft.com/office/drawing/2014/chart" uri="{C3380CC4-5D6E-409C-BE32-E72D297353CC}">
                <c16:uniqueId val="{00000004-4F20-4FC6-B015-9F9E8536095F}"/>
              </c:ext>
            </c:extLst>
          </c:dPt>
          <c:dPt>
            <c:idx val="30"/>
            <c:invertIfNegative val="0"/>
            <c:bubble3D val="0"/>
            <c:extLst>
              <c:ext xmlns:c16="http://schemas.microsoft.com/office/drawing/2014/chart" uri="{C3380CC4-5D6E-409C-BE32-E72D297353CC}">
                <c16:uniqueId val="{00000005-4F20-4FC6-B015-9F9E8536095F}"/>
              </c:ext>
            </c:extLst>
          </c:dPt>
          <c:dPt>
            <c:idx val="31"/>
            <c:invertIfNegative val="0"/>
            <c:bubble3D val="0"/>
            <c:extLst>
              <c:ext xmlns:c16="http://schemas.microsoft.com/office/drawing/2014/chart" uri="{C3380CC4-5D6E-409C-BE32-E72D297353CC}">
                <c16:uniqueId val="{00000006-4F20-4FC6-B015-9F9E8536095F}"/>
              </c:ext>
            </c:extLst>
          </c:dPt>
          <c:dLbls>
            <c:dLbl>
              <c:idx val="0"/>
              <c:numFmt formatCode="#,##0" sourceLinked="0"/>
              <c:spPr>
                <a:noFill/>
                <a:ln w="25400">
                  <a:noFill/>
                </a:ln>
              </c:spPr>
              <c:txPr>
                <a:bodyPr rot="-5400000"/>
                <a:lstStyle/>
                <a:p>
                  <a:pPr>
                    <a:defRPr b="1"/>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1-4F20-4FC6-B015-9F9E8536095F}"/>
                </c:ext>
              </c:extLst>
            </c:dLbl>
            <c:dLbl>
              <c:idx val="12"/>
              <c:layout>
                <c:manualLayout>
                  <c:x val="0"/>
                  <c:y val="-2.917578409919766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F20-4FC6-B015-9F9E8536095F}"/>
                </c:ext>
              </c:extLst>
            </c:dLbl>
            <c:dLbl>
              <c:idx val="26"/>
              <c:layout>
                <c:manualLayout>
                  <c:x val="0"/>
                  <c:y val="2.917578409919766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F20-4FC6-B015-9F9E8536095F}"/>
                </c:ext>
              </c:extLst>
            </c:dLbl>
            <c:dLbl>
              <c:idx val="30"/>
              <c:layout>
                <c:manualLayout>
                  <c:x val="0"/>
                  <c:y val="-6.167178961748567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20-4FC6-B015-9F9E8536095F}"/>
                </c:ext>
              </c:extLst>
            </c:dLbl>
            <c:dLbl>
              <c:idx val="31"/>
              <c:layout>
                <c:manualLayout>
                  <c:x val="1.3035958192291842E-2"/>
                  <c:y val="8.420992714025500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F20-4FC6-B015-9F9E8536095F}"/>
                </c:ext>
              </c:extLst>
            </c:dLbl>
            <c:numFmt formatCode="#,##0" sourceLinked="0"/>
            <c:spPr>
              <a:noFill/>
              <a:ln w="25400">
                <a:noFill/>
              </a:ln>
            </c:spPr>
            <c:txPr>
              <a:bodyPr rot="-5400000"/>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'F21'!$A$6:$A$37</c:f>
              <c:strCache>
                <c:ptCount val="32"/>
                <c:pt idx="0">
                  <c:v>Jalisco</c:v>
                </c:pt>
                <c:pt idx="1">
                  <c:v>Nuevo León</c:v>
                </c:pt>
                <c:pt idx="2">
                  <c:v>Querétaro</c:v>
                </c:pt>
                <c:pt idx="3">
                  <c:v>Ciudad de México</c:v>
                </c:pt>
                <c:pt idx="4">
                  <c:v>Baja California</c:v>
                </c:pt>
                <c:pt idx="5">
                  <c:v>Sonora</c:v>
                </c:pt>
                <c:pt idx="6">
                  <c:v>Guanajuato</c:v>
                </c:pt>
                <c:pt idx="7">
                  <c:v>Quintana Roo</c:v>
                </c:pt>
                <c:pt idx="8">
                  <c:v>Chihuahua</c:v>
                </c:pt>
                <c:pt idx="9">
                  <c:v>Estado de México</c:v>
                </c:pt>
                <c:pt idx="10">
                  <c:v>Nayarit</c:v>
                </c:pt>
                <c:pt idx="11">
                  <c:v>Coahuila</c:v>
                </c:pt>
                <c:pt idx="12">
                  <c:v>San Luis Potosí</c:v>
                </c:pt>
                <c:pt idx="13">
                  <c:v>Veracruz</c:v>
                </c:pt>
                <c:pt idx="14">
                  <c:v>Sinaloa</c:v>
                </c:pt>
                <c:pt idx="15">
                  <c:v>Yucatán</c:v>
                </c:pt>
                <c:pt idx="16">
                  <c:v>Puebla</c:v>
                </c:pt>
                <c:pt idx="17">
                  <c:v>Hidalgo</c:v>
                </c:pt>
                <c:pt idx="18">
                  <c:v>Aguascalientes</c:v>
                </c:pt>
                <c:pt idx="19">
                  <c:v>Michoacán</c:v>
                </c:pt>
                <c:pt idx="20">
                  <c:v>Baja California Sur</c:v>
                </c:pt>
                <c:pt idx="21">
                  <c:v>Campeche</c:v>
                </c:pt>
                <c:pt idx="22">
                  <c:v>Tamaulipas</c:v>
                </c:pt>
                <c:pt idx="23">
                  <c:v>Durango</c:v>
                </c:pt>
                <c:pt idx="24">
                  <c:v>Tabasco</c:v>
                </c:pt>
                <c:pt idx="25">
                  <c:v>Zacatecas</c:v>
                </c:pt>
                <c:pt idx="26">
                  <c:v>Tlaxcala</c:v>
                </c:pt>
                <c:pt idx="27">
                  <c:v>Oaxaca</c:v>
                </c:pt>
                <c:pt idx="28">
                  <c:v>Colima</c:v>
                </c:pt>
                <c:pt idx="29">
                  <c:v>Guerrero</c:v>
                </c:pt>
                <c:pt idx="30">
                  <c:v>Morelos</c:v>
                </c:pt>
                <c:pt idx="31">
                  <c:v>Chiapas</c:v>
                </c:pt>
              </c:strCache>
            </c:strRef>
          </c:cat>
          <c:val>
            <c:numRef>
              <c:f>'F21'!$B$6:$B$37</c:f>
              <c:numCache>
                <c:formatCode>General</c:formatCode>
                <c:ptCount val="32"/>
                <c:pt idx="0">
                  <c:v>37713</c:v>
                </c:pt>
                <c:pt idx="1">
                  <c:v>30720</c:v>
                </c:pt>
                <c:pt idx="2">
                  <c:v>25778</c:v>
                </c:pt>
                <c:pt idx="3">
                  <c:v>20202</c:v>
                </c:pt>
                <c:pt idx="4">
                  <c:v>19959</c:v>
                </c:pt>
                <c:pt idx="5">
                  <c:v>19886</c:v>
                </c:pt>
                <c:pt idx="6">
                  <c:v>17999</c:v>
                </c:pt>
                <c:pt idx="7">
                  <c:v>15720</c:v>
                </c:pt>
                <c:pt idx="8">
                  <c:v>11685</c:v>
                </c:pt>
                <c:pt idx="9">
                  <c:v>10564</c:v>
                </c:pt>
                <c:pt idx="10">
                  <c:v>10093</c:v>
                </c:pt>
                <c:pt idx="11">
                  <c:v>9185</c:v>
                </c:pt>
                <c:pt idx="12">
                  <c:v>8578</c:v>
                </c:pt>
                <c:pt idx="13">
                  <c:v>7644</c:v>
                </c:pt>
                <c:pt idx="14">
                  <c:v>6949</c:v>
                </c:pt>
                <c:pt idx="15">
                  <c:v>6675</c:v>
                </c:pt>
                <c:pt idx="16">
                  <c:v>6647</c:v>
                </c:pt>
                <c:pt idx="17">
                  <c:v>6490</c:v>
                </c:pt>
                <c:pt idx="18">
                  <c:v>6047</c:v>
                </c:pt>
                <c:pt idx="19">
                  <c:v>5053</c:v>
                </c:pt>
                <c:pt idx="20">
                  <c:v>4886</c:v>
                </c:pt>
                <c:pt idx="21">
                  <c:v>4163</c:v>
                </c:pt>
                <c:pt idx="22">
                  <c:v>3981</c:v>
                </c:pt>
                <c:pt idx="23">
                  <c:v>2305</c:v>
                </c:pt>
                <c:pt idx="24">
                  <c:v>2216</c:v>
                </c:pt>
                <c:pt idx="25">
                  <c:v>1681</c:v>
                </c:pt>
                <c:pt idx="26">
                  <c:v>1508</c:v>
                </c:pt>
                <c:pt idx="27">
                  <c:v>1485</c:v>
                </c:pt>
                <c:pt idx="28">
                  <c:v>1221</c:v>
                </c:pt>
                <c:pt idx="29">
                  <c:v>-1521</c:v>
                </c:pt>
                <c:pt idx="30">
                  <c:v>-2755</c:v>
                </c:pt>
                <c:pt idx="31">
                  <c:v>-3195</c:v>
                </c:pt>
              </c:numCache>
            </c:numRef>
          </c:val>
          <c:extLst>
            <c:ext xmlns:c16="http://schemas.microsoft.com/office/drawing/2014/chart" uri="{C3380CC4-5D6E-409C-BE32-E72D297353CC}">
              <c16:uniqueId val="{00000009-4F20-4FC6-B015-9F9E8536095F}"/>
            </c:ext>
          </c:extLst>
        </c:ser>
        <c:dLbls>
          <c:showLegendKey val="0"/>
          <c:showVal val="0"/>
          <c:showCatName val="0"/>
          <c:showSerName val="0"/>
          <c:showPercent val="0"/>
          <c:showBubbleSize val="0"/>
        </c:dLbls>
        <c:gapWidth val="80"/>
        <c:overlap val="-27"/>
        <c:axId val="223744384"/>
        <c:axId val="223745920"/>
      </c:barChart>
      <c:catAx>
        <c:axId val="223744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s-MX"/>
          </a:p>
        </c:txPr>
        <c:crossAx val="223745920"/>
        <c:crosses val="autoZero"/>
        <c:auto val="1"/>
        <c:lblAlgn val="ctr"/>
        <c:lblOffset val="100"/>
        <c:noMultiLvlLbl val="0"/>
      </c:catAx>
      <c:valAx>
        <c:axId val="223745920"/>
        <c:scaling>
          <c:orientation val="minMax"/>
        </c:scaling>
        <c:delete val="1"/>
        <c:axPos val="l"/>
        <c:numFmt formatCode="General" sourceLinked="1"/>
        <c:majorTickMark val="out"/>
        <c:minorTickMark val="none"/>
        <c:tickLblPos val="nextTo"/>
        <c:crossAx val="2237443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'F22'!$B$5</c:f>
              <c:strCache>
                <c:ptCount val="1"/>
                <c:pt idx="0">
                  <c:v>Total de trabajadores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1AC-4447-B47A-FA0A3F175BA8}"/>
              </c:ext>
            </c:extLst>
          </c:dPt>
          <c:dPt>
            <c:idx val="5"/>
            <c:invertIfNegative val="0"/>
            <c:bubble3D val="0"/>
            <c:extLst>
              <c:ext xmlns:c16="http://schemas.microsoft.com/office/drawing/2014/chart" uri="{C3380CC4-5D6E-409C-BE32-E72D297353CC}">
                <c16:uniqueId val="{00000002-21AC-4447-B47A-FA0A3F175BA8}"/>
              </c:ext>
            </c:extLst>
          </c:dPt>
          <c:dPt>
            <c:idx val="6"/>
            <c:invertIfNegative val="0"/>
            <c:bubble3D val="0"/>
            <c:spPr>
              <a:solidFill>
                <a:srgbClr val="FBBB27"/>
              </a:solidFill>
              <a:ln>
                <a:noFill/>
              </a:ln>
              <a:effectLst/>
            </c:spPr>
            <c:extLst>
              <c:ext xmlns:c16="http://schemas.microsoft.com/office/drawing/2014/chart" uri="{C3380CC4-5D6E-409C-BE32-E72D297353CC}">
                <c16:uniqueId val="{00000004-21AC-4447-B47A-FA0A3F175BA8}"/>
              </c:ext>
            </c:extLst>
          </c:dPt>
          <c:dPt>
            <c:idx val="7"/>
            <c:invertIfNegative val="0"/>
            <c:bubble3D val="0"/>
            <c:spPr>
              <a:solidFill>
                <a:srgbClr val="FBBB27"/>
              </a:solidFill>
              <a:ln>
                <a:noFill/>
              </a:ln>
              <a:effectLst/>
            </c:spPr>
            <c:extLst>
              <c:ext xmlns:c16="http://schemas.microsoft.com/office/drawing/2014/chart" uri="{C3380CC4-5D6E-409C-BE32-E72D297353CC}">
                <c16:uniqueId val="{00000006-21AC-4447-B47A-FA0A3F175BA8}"/>
              </c:ext>
            </c:extLst>
          </c:dPt>
          <c:dPt>
            <c:idx val="17"/>
            <c:invertIfNegative val="0"/>
            <c:bubble3D val="0"/>
            <c:extLst>
              <c:ext xmlns:c16="http://schemas.microsoft.com/office/drawing/2014/chart" uri="{C3380CC4-5D6E-409C-BE32-E72D297353CC}">
                <c16:uniqueId val="{00000007-21AC-4447-B47A-FA0A3F175BA8}"/>
              </c:ext>
            </c:extLst>
          </c:dPt>
          <c:dPt>
            <c:idx val="18"/>
            <c:invertIfNegative val="0"/>
            <c:bubble3D val="0"/>
            <c:extLst>
              <c:ext xmlns:c16="http://schemas.microsoft.com/office/drawing/2014/chart" uri="{C3380CC4-5D6E-409C-BE32-E72D297353CC}">
                <c16:uniqueId val="{00000008-21AC-4447-B47A-FA0A3F175BA8}"/>
              </c:ext>
            </c:extLst>
          </c:dPt>
          <c:dLbls>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'F22'!$A$7:$A$13</c:f>
              <c:numCache>
                <c:formatCode>General</c:formatCode>
                <c:ptCount val="7"/>
                <c:pt idx="0">
                  <c:v>2013</c:v>
                </c:pt>
                <c:pt idx="1">
                  <c:v>2014</c:v>
                </c:pt>
                <c:pt idx="2">
                  <c:v>2015</c:v>
                </c:pt>
                <c:pt idx="3">
                  <c:v>2016</c:v>
                </c:pt>
                <c:pt idx="4">
                  <c:v>2017</c:v>
                </c:pt>
                <c:pt idx="5">
                  <c:v>2018</c:v>
                </c:pt>
                <c:pt idx="6" formatCode="mmm\-yy">
                  <c:v>43556</c:v>
                </c:pt>
              </c:numCache>
            </c:numRef>
          </c:cat>
          <c:val>
            <c:numRef>
              <c:f>'F22'!$B$7:$B$13</c:f>
              <c:numCache>
                <c:formatCode>#,##0</c:formatCode>
                <c:ptCount val="7"/>
                <c:pt idx="0">
                  <c:v>1397248</c:v>
                </c:pt>
                <c:pt idx="1">
                  <c:v>1463340</c:v>
                </c:pt>
                <c:pt idx="2">
                  <c:v>1535255</c:v>
                </c:pt>
                <c:pt idx="3">
                  <c:v>1624237</c:v>
                </c:pt>
                <c:pt idx="4">
                  <c:v>1717868</c:v>
                </c:pt>
                <c:pt idx="5">
                  <c:v>1761000</c:v>
                </c:pt>
                <c:pt idx="6">
                  <c:v>1798713</c:v>
                </c:pt>
              </c:numCache>
            </c:numRef>
          </c:val>
          <c:extLst>
            <c:ext xmlns:c16="http://schemas.microsoft.com/office/drawing/2014/chart" uri="{C3380CC4-5D6E-409C-BE32-E72D297353CC}">
              <c16:uniqueId val="{00000009-21AC-4447-B47A-FA0A3F175BA8}"/>
            </c:ext>
          </c:extLst>
        </c:ser>
        <c:dLbls>
          <c:showLegendKey val="0"/>
          <c:showVal val="0"/>
          <c:showCatName val="0"/>
          <c:showSerName val="0"/>
          <c:showPercent val="0"/>
          <c:showBubbleSize val="0"/>
        </c:dLbls>
        <c:gapWidth val="80"/>
        <c:overlap val="-27"/>
        <c:axId val="223834496"/>
        <c:axId val="223836032"/>
      </c:barChart>
      <c:lineChart>
        <c:grouping val="standard"/>
        <c:varyColors val="0"/>
        <c:ser>
          <c:idx val="1"/>
          <c:order val="1"/>
          <c:tx>
            <c:strRef>
              <c:f>'F22'!$C$5</c:f>
              <c:strCache>
                <c:ptCount val="1"/>
                <c:pt idx="0">
                  <c:v>Nuevos empleos</c:v>
                </c:pt>
              </c:strCache>
            </c:strRef>
          </c:tx>
          <c:spPr>
            <a:ln>
              <a:solidFill>
                <a:srgbClr val="BF9000"/>
              </a:solidFill>
            </a:ln>
          </c:spPr>
          <c:marker>
            <c:spPr>
              <a:solidFill>
                <a:srgbClr val="FFE699"/>
              </a:solidFill>
              <a:ln>
                <a:solidFill>
                  <a:srgbClr val="BF9000"/>
                </a:solidFill>
              </a:ln>
            </c:spPr>
          </c:marker>
          <c:dLbls>
            <c:spPr>
              <a:noFill/>
            </c:spPr>
            <c:txPr>
              <a:bodyPr/>
              <a:lstStyle/>
              <a:p>
                <a:pPr>
                  <a:defRPr b="1"/>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'F22'!$A$7:$A$13</c:f>
              <c:numCache>
                <c:formatCode>General</c:formatCode>
                <c:ptCount val="7"/>
                <c:pt idx="0">
                  <c:v>2013</c:v>
                </c:pt>
                <c:pt idx="1">
                  <c:v>2014</c:v>
                </c:pt>
                <c:pt idx="2">
                  <c:v>2015</c:v>
                </c:pt>
                <c:pt idx="3">
                  <c:v>2016</c:v>
                </c:pt>
                <c:pt idx="4">
                  <c:v>2017</c:v>
                </c:pt>
                <c:pt idx="5">
                  <c:v>2018</c:v>
                </c:pt>
                <c:pt idx="6" formatCode="mmm\-yy">
                  <c:v>43556</c:v>
                </c:pt>
              </c:numCache>
            </c:numRef>
          </c:cat>
          <c:val>
            <c:numRef>
              <c:f>'F22'!$C$7:$C$13</c:f>
              <c:numCache>
                <c:formatCode>#,##0</c:formatCode>
                <c:ptCount val="7"/>
                <c:pt idx="0">
                  <c:v>47591</c:v>
                </c:pt>
                <c:pt idx="1">
                  <c:v>66092</c:v>
                </c:pt>
                <c:pt idx="2">
                  <c:v>71915</c:v>
                </c:pt>
                <c:pt idx="3">
                  <c:v>88982</c:v>
                </c:pt>
                <c:pt idx="4">
                  <c:v>93631</c:v>
                </c:pt>
                <c:pt idx="5">
                  <c:v>43132</c:v>
                </c:pt>
                <c:pt idx="6">
                  <c:v>37713</c:v>
                </c:pt>
              </c:numCache>
            </c:numRef>
          </c:val>
          <c:smooth val="0"/>
          <c:extLst>
            <c:ext xmlns:c16="http://schemas.microsoft.com/office/drawing/2014/chart" uri="{C3380CC4-5D6E-409C-BE32-E72D297353CC}">
              <c16:uniqueId val="{0000000A-21AC-4447-B47A-FA0A3F175BA8}"/>
            </c:ext>
          </c:extLst>
        </c:ser>
        <c:dLbls>
          <c:showLegendKey val="0"/>
          <c:showVal val="0"/>
          <c:showCatName val="0"/>
          <c:showSerName val="0"/>
          <c:showPercent val="0"/>
          <c:showBubbleSize val="0"/>
        </c:dLbls>
        <c:marker val="1"/>
        <c:smooth val="0"/>
        <c:axId val="223834496"/>
        <c:axId val="223836032"/>
      </c:lineChart>
      <c:catAx>
        <c:axId val="223834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3836032"/>
        <c:crosses val="autoZero"/>
        <c:auto val="1"/>
        <c:lblAlgn val="ctr"/>
        <c:lblOffset val="100"/>
        <c:noMultiLvlLbl val="0"/>
      </c:catAx>
      <c:valAx>
        <c:axId val="223836032"/>
        <c:scaling>
          <c:orientation val="minMax"/>
          <c:max val="2200000"/>
        </c:scaling>
        <c:delete val="1"/>
        <c:axPos val="l"/>
        <c:numFmt formatCode="#,##0" sourceLinked="1"/>
        <c:majorTickMark val="out"/>
        <c:minorTickMark val="none"/>
        <c:tickLblPos val="nextTo"/>
        <c:crossAx val="223834496"/>
        <c:crosses val="autoZero"/>
        <c:crossBetween val="between"/>
      </c:valAx>
      <c:spPr>
        <a:noFill/>
        <a:ln w="25400">
          <a:noFill/>
        </a:ln>
      </c:spPr>
    </c:plotArea>
    <c:legend>
      <c:legendPos val="b"/>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9A9-41B3-BFBD-078B266E7BC8}"/>
              </c:ext>
            </c:extLst>
          </c:dPt>
          <c:dPt>
            <c:idx val="1"/>
            <c:invertIfNegative val="0"/>
            <c:bubble3D val="0"/>
            <c:spPr>
              <a:solidFill>
                <a:srgbClr val="FBBB27"/>
              </a:solidFill>
              <a:ln>
                <a:noFill/>
              </a:ln>
              <a:effectLst/>
            </c:spPr>
            <c:extLst>
              <c:ext xmlns:c16="http://schemas.microsoft.com/office/drawing/2014/chart" uri="{C3380CC4-5D6E-409C-BE32-E72D297353CC}">
                <c16:uniqueId val="{00000002-B9A9-41B3-BFBD-078B266E7BC8}"/>
              </c:ext>
            </c:extLst>
          </c:dPt>
          <c:dPt>
            <c:idx val="14"/>
            <c:invertIfNegative val="0"/>
            <c:bubble3D val="0"/>
            <c:extLst>
              <c:ext xmlns:c16="http://schemas.microsoft.com/office/drawing/2014/chart" uri="{C3380CC4-5D6E-409C-BE32-E72D297353CC}">
                <c16:uniqueId val="{00000003-B9A9-41B3-BFBD-078B266E7BC8}"/>
              </c:ext>
            </c:extLst>
          </c:dPt>
          <c:dPt>
            <c:idx val="17"/>
            <c:invertIfNegative val="0"/>
            <c:bubble3D val="0"/>
            <c:extLst>
              <c:ext xmlns:c16="http://schemas.microsoft.com/office/drawing/2014/chart" uri="{C3380CC4-5D6E-409C-BE32-E72D297353CC}">
                <c16:uniqueId val="{00000004-B9A9-41B3-BFBD-078B266E7BC8}"/>
              </c:ext>
            </c:extLst>
          </c:dPt>
          <c:dPt>
            <c:idx val="18"/>
            <c:invertIfNegative val="0"/>
            <c:bubble3D val="0"/>
            <c:extLst>
              <c:ext xmlns:c16="http://schemas.microsoft.com/office/drawing/2014/chart" uri="{C3380CC4-5D6E-409C-BE32-E72D297353CC}">
                <c16:uniqueId val="{00000005-B9A9-41B3-BFBD-078B266E7BC8}"/>
              </c:ext>
            </c:extLst>
          </c:dPt>
          <c:dLbls>
            <c:dLbl>
              <c:idx val="0"/>
              <c:numFmt formatCode="#,##0" sourceLinked="0"/>
              <c:spPr>
                <a:noFill/>
                <a:ln w="25400">
                  <a:noFill/>
                </a:ln>
              </c:spPr>
              <c:txPr>
                <a:bodyPr rot="-5400000"/>
                <a:lstStyle/>
                <a:p>
                  <a:pPr>
                    <a:defRPr sz="750"/>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0-B9A9-41B3-BFBD-078B266E7BC8}"/>
                </c:ext>
              </c:extLst>
            </c:dLbl>
            <c:dLbl>
              <c:idx val="1"/>
              <c:numFmt formatCode="#,##0" sourceLinked="0"/>
              <c:spPr>
                <a:noFill/>
                <a:ln w="25400">
                  <a:noFill/>
                </a:ln>
              </c:spPr>
              <c:txPr>
                <a:bodyPr rot="-5400000"/>
                <a:lstStyle/>
                <a:p>
                  <a:pPr>
                    <a:defRPr b="1"/>
                  </a:pPr>
                  <a:endParaRPr lang="es-MX"/>
                </a:p>
              </c:txPr>
              <c:dLblPos val="outEnd"/>
              <c:showLegendKey val="0"/>
              <c:showVal val="1"/>
              <c:showCatName val="0"/>
              <c:showSerName val="0"/>
              <c:showPercent val="0"/>
              <c:showBubbleSize val="0"/>
              <c:extLst>
                <c:ext xmlns:c16="http://schemas.microsoft.com/office/drawing/2014/chart" uri="{C3380CC4-5D6E-409C-BE32-E72D297353CC}">
                  <c16:uniqueId val="{00000002-B9A9-41B3-BFBD-078B266E7BC8}"/>
                </c:ext>
              </c:extLst>
            </c:dLbl>
            <c:numFmt formatCode="#,##0" sourceLinked="0"/>
            <c:spPr>
              <a:noFill/>
              <a:ln w="25400">
                <a:noFill/>
              </a:ln>
            </c:spPr>
            <c:txPr>
              <a:bodyPr rot="-5400000"/>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'F23'!$A$6:$A$37</c:f>
              <c:strCache>
                <c:ptCount val="32"/>
                <c:pt idx="0">
                  <c:v>Ciudad de México</c:v>
                </c:pt>
                <c:pt idx="1">
                  <c:v>Jalisco</c:v>
                </c:pt>
                <c:pt idx="2">
                  <c:v>Nuevo León</c:v>
                </c:pt>
                <c:pt idx="3">
                  <c:v>Estado de México</c:v>
                </c:pt>
                <c:pt idx="4">
                  <c:v>Guanajuato</c:v>
                </c:pt>
                <c:pt idx="5">
                  <c:v>Baja California</c:v>
                </c:pt>
                <c:pt idx="6">
                  <c:v>Chihuahua</c:v>
                </c:pt>
                <c:pt idx="7">
                  <c:v>Coahuila</c:v>
                </c:pt>
                <c:pt idx="8">
                  <c:v>Veracruz</c:v>
                </c:pt>
                <c:pt idx="9">
                  <c:v>Tamaulipas</c:v>
                </c:pt>
                <c:pt idx="10">
                  <c:v>Sonora</c:v>
                </c:pt>
                <c:pt idx="11">
                  <c:v>Puebla</c:v>
                </c:pt>
                <c:pt idx="12">
                  <c:v>Querétaro</c:v>
                </c:pt>
                <c:pt idx="13">
                  <c:v>Sinaloa</c:v>
                </c:pt>
                <c:pt idx="14">
                  <c:v>Quintana Roo</c:v>
                </c:pt>
                <c:pt idx="15">
                  <c:v>Michoacán</c:v>
                </c:pt>
                <c:pt idx="16">
                  <c:v>San Luis Potosí</c:v>
                </c:pt>
                <c:pt idx="17">
                  <c:v>Yucatán</c:v>
                </c:pt>
                <c:pt idx="18">
                  <c:v>Aguascalientes</c:v>
                </c:pt>
                <c:pt idx="19">
                  <c:v>Durango</c:v>
                </c:pt>
                <c:pt idx="20">
                  <c:v>Hidalgo</c:v>
                </c:pt>
                <c:pt idx="21">
                  <c:v>Chiapas</c:v>
                </c:pt>
                <c:pt idx="22">
                  <c:v>Oaxaca</c:v>
                </c:pt>
                <c:pt idx="23">
                  <c:v>Morelos</c:v>
                </c:pt>
                <c:pt idx="24">
                  <c:v>Zacatecas</c:v>
                </c:pt>
                <c:pt idx="25">
                  <c:v>Baja California Sur</c:v>
                </c:pt>
                <c:pt idx="26">
                  <c:v>Tabasco</c:v>
                </c:pt>
                <c:pt idx="27">
                  <c:v>Guerrero</c:v>
                </c:pt>
                <c:pt idx="28">
                  <c:v>Nayarit</c:v>
                </c:pt>
                <c:pt idx="29">
                  <c:v>Colima</c:v>
                </c:pt>
                <c:pt idx="30">
                  <c:v>Campeche</c:v>
                </c:pt>
                <c:pt idx="31">
                  <c:v>Tlaxcala</c:v>
                </c:pt>
              </c:strCache>
            </c:strRef>
          </c:cat>
          <c:val>
            <c:numRef>
              <c:f>'F23'!$B$6:$B$37</c:f>
              <c:numCache>
                <c:formatCode>#,##0</c:formatCode>
                <c:ptCount val="32"/>
                <c:pt idx="0">
                  <c:v>3431043</c:v>
                </c:pt>
                <c:pt idx="1">
                  <c:v>1798713</c:v>
                </c:pt>
                <c:pt idx="2">
                  <c:v>1638911</c:v>
                </c:pt>
                <c:pt idx="3">
                  <c:v>1637760</c:v>
                </c:pt>
                <c:pt idx="4">
                  <c:v>1012869</c:v>
                </c:pt>
                <c:pt idx="5">
                  <c:v>897404</c:v>
                </c:pt>
                <c:pt idx="6">
                  <c:v>894553</c:v>
                </c:pt>
                <c:pt idx="7">
                  <c:v>788765</c:v>
                </c:pt>
                <c:pt idx="8">
                  <c:v>760303</c:v>
                </c:pt>
                <c:pt idx="9">
                  <c:v>678244</c:v>
                </c:pt>
                <c:pt idx="10">
                  <c:v>627026</c:v>
                </c:pt>
                <c:pt idx="11">
                  <c:v>626835</c:v>
                </c:pt>
                <c:pt idx="12">
                  <c:v>602636</c:v>
                </c:pt>
                <c:pt idx="13">
                  <c:v>569148</c:v>
                </c:pt>
                <c:pt idx="14">
                  <c:v>463068</c:v>
                </c:pt>
                <c:pt idx="15">
                  <c:v>452977</c:v>
                </c:pt>
                <c:pt idx="16">
                  <c:v>448394</c:v>
                </c:pt>
                <c:pt idx="17">
                  <c:v>381107</c:v>
                </c:pt>
                <c:pt idx="18">
                  <c:v>327345</c:v>
                </c:pt>
                <c:pt idx="19">
                  <c:v>245956</c:v>
                </c:pt>
                <c:pt idx="20">
                  <c:v>233419</c:v>
                </c:pt>
                <c:pt idx="21">
                  <c:v>222472</c:v>
                </c:pt>
                <c:pt idx="22">
                  <c:v>216976</c:v>
                </c:pt>
                <c:pt idx="23">
                  <c:v>209357</c:v>
                </c:pt>
                <c:pt idx="24">
                  <c:v>186925</c:v>
                </c:pt>
                <c:pt idx="25">
                  <c:v>186484</c:v>
                </c:pt>
                <c:pt idx="26">
                  <c:v>167792</c:v>
                </c:pt>
                <c:pt idx="27">
                  <c:v>156272</c:v>
                </c:pt>
                <c:pt idx="28">
                  <c:v>148901</c:v>
                </c:pt>
                <c:pt idx="29">
                  <c:v>135342</c:v>
                </c:pt>
                <c:pt idx="30">
                  <c:v>129443</c:v>
                </c:pt>
                <c:pt idx="31">
                  <c:v>102487</c:v>
                </c:pt>
              </c:numCache>
            </c:numRef>
          </c:val>
          <c:extLst>
            <c:ext xmlns:c16="http://schemas.microsoft.com/office/drawing/2014/chart" uri="{C3380CC4-5D6E-409C-BE32-E72D297353CC}">
              <c16:uniqueId val="{00000006-B9A9-41B3-BFBD-078B266E7BC8}"/>
            </c:ext>
          </c:extLst>
        </c:ser>
        <c:dLbls>
          <c:showLegendKey val="0"/>
          <c:showVal val="0"/>
          <c:showCatName val="0"/>
          <c:showSerName val="0"/>
          <c:showPercent val="0"/>
          <c:showBubbleSize val="0"/>
        </c:dLbls>
        <c:gapWidth val="80"/>
        <c:overlap val="-27"/>
        <c:axId val="224341376"/>
        <c:axId val="224343168"/>
      </c:barChart>
      <c:catAx>
        <c:axId val="224341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s-MX"/>
          </a:p>
        </c:txPr>
        <c:crossAx val="224343168"/>
        <c:crosses val="autoZero"/>
        <c:auto val="1"/>
        <c:lblAlgn val="ctr"/>
        <c:lblOffset val="100"/>
        <c:noMultiLvlLbl val="0"/>
      </c:catAx>
      <c:valAx>
        <c:axId val="224343168"/>
        <c:scaling>
          <c:orientation val="minMax"/>
        </c:scaling>
        <c:delete val="1"/>
        <c:axPos val="l"/>
        <c:numFmt formatCode="#,##0" sourceLinked="1"/>
        <c:majorTickMark val="out"/>
        <c:minorTickMark val="none"/>
        <c:tickLblPos val="nextTo"/>
        <c:crossAx val="2243413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709164307217499E-2"/>
          <c:y val="0.18551639913905363"/>
          <c:w val="0.89966840367081913"/>
          <c:h val="0.54751260804441326"/>
        </c:manualLayout>
      </c:layout>
      <c:barChart>
        <c:barDir val="col"/>
        <c:grouping val="clustered"/>
        <c:varyColors val="0"/>
        <c:ser>
          <c:idx val="0"/>
          <c:order val="0"/>
          <c:tx>
            <c:strRef>
              <c:f>'F24'!$A$6</c:f>
              <c:strCache>
                <c:ptCount val="1"/>
                <c:pt idx="0">
                  <c:v>2013</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AF-4DD8-951C-8860D8BCB14A}"/>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DAF-4DD8-951C-8860D8BCB14A}"/>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DAF-4DD8-951C-8860D8BCB14A}"/>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DAF-4DD8-951C-8860D8BCB14A}"/>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'F24'!$B$6:$I$6</c:f>
              <c:numCache>
                <c:formatCode>#,##0</c:formatCode>
                <c:ptCount val="8"/>
                <c:pt idx="0">
                  <c:v>70246</c:v>
                </c:pt>
                <c:pt idx="1">
                  <c:v>282499</c:v>
                </c:pt>
                <c:pt idx="2">
                  <c:v>98394</c:v>
                </c:pt>
                <c:pt idx="3">
                  <c:v>9369</c:v>
                </c:pt>
                <c:pt idx="4">
                  <c:v>347298</c:v>
                </c:pt>
                <c:pt idx="5">
                  <c:v>3034</c:v>
                </c:pt>
                <c:pt idx="6">
                  <c:v>523456</c:v>
                </c:pt>
                <c:pt idx="7">
                  <c:v>62952</c:v>
                </c:pt>
              </c:numCache>
            </c:numRef>
          </c:val>
          <c:extLst>
            <c:ext xmlns:c16="http://schemas.microsoft.com/office/drawing/2014/chart" uri="{C3380CC4-5D6E-409C-BE32-E72D297353CC}">
              <c16:uniqueId val="{00000004-4DAF-4DD8-951C-8860D8BCB14A}"/>
            </c:ext>
          </c:extLst>
        </c:ser>
        <c:ser>
          <c:idx val="1"/>
          <c:order val="1"/>
          <c:tx>
            <c:strRef>
              <c:f>'F24'!$A$7</c:f>
              <c:strCache>
                <c:ptCount val="1"/>
                <c:pt idx="0">
                  <c:v>2014</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'F24'!$B$7:$I$7</c:f>
              <c:numCache>
                <c:formatCode>#,##0</c:formatCode>
                <c:ptCount val="8"/>
                <c:pt idx="0">
                  <c:v>77509</c:v>
                </c:pt>
                <c:pt idx="1">
                  <c:v>295797</c:v>
                </c:pt>
                <c:pt idx="2">
                  <c:v>107248</c:v>
                </c:pt>
                <c:pt idx="3">
                  <c:v>9548</c:v>
                </c:pt>
                <c:pt idx="4">
                  <c:v>363344</c:v>
                </c:pt>
                <c:pt idx="5">
                  <c:v>2860</c:v>
                </c:pt>
                <c:pt idx="6">
                  <c:v>540644</c:v>
                </c:pt>
                <c:pt idx="7">
                  <c:v>66390</c:v>
                </c:pt>
              </c:numCache>
            </c:numRef>
          </c:val>
          <c:extLst>
            <c:ext xmlns:c16="http://schemas.microsoft.com/office/drawing/2014/chart" uri="{C3380CC4-5D6E-409C-BE32-E72D297353CC}">
              <c16:uniqueId val="{00000005-4DAF-4DD8-951C-8860D8BCB14A}"/>
            </c:ext>
          </c:extLst>
        </c:ser>
        <c:ser>
          <c:idx val="2"/>
          <c:order val="2"/>
          <c:tx>
            <c:strRef>
              <c:f>'F24'!$A$8</c:f>
              <c:strCache>
                <c:ptCount val="1"/>
                <c:pt idx="0">
                  <c:v>2015</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4DAF-4DD8-951C-8860D8BCB14A}"/>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7-4DAF-4DD8-951C-8860D8BCB14A}"/>
            </c:ext>
          </c:extLst>
        </c:ser>
        <c:ser>
          <c:idx val="3"/>
          <c:order val="3"/>
          <c:tx>
            <c:strRef>
              <c:f>'F24'!$A$9</c:f>
              <c:strCache>
                <c:ptCount val="1"/>
                <c:pt idx="0">
                  <c:v>2016</c:v>
                </c:pt>
              </c:strCache>
            </c:strRef>
          </c:tx>
          <c:spPr>
            <a:solidFill>
              <a:srgbClr val="C495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8-4DAF-4DD8-951C-8860D8BCB14A}"/>
            </c:ext>
          </c:extLst>
        </c:ser>
        <c:ser>
          <c:idx val="4"/>
          <c:order val="4"/>
          <c:tx>
            <c:strRef>
              <c:f>'F24'!$A$10</c:f>
              <c:strCache>
                <c:ptCount val="1"/>
                <c:pt idx="0">
                  <c:v>2017</c:v>
                </c:pt>
              </c:strCache>
            </c:strRef>
          </c:tx>
          <c:spPr>
            <a:solidFill>
              <a:srgbClr val="BDCFD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9-4DAF-4DD8-951C-8860D8BCB14A}"/>
            </c:ext>
          </c:extLst>
        </c:ser>
        <c:ser>
          <c:idx val="5"/>
          <c:order val="5"/>
          <c:tx>
            <c:strRef>
              <c:f>'F24'!$A$11</c:f>
              <c:strCache>
                <c:ptCount val="1"/>
                <c:pt idx="0">
                  <c:v>2018</c:v>
                </c:pt>
              </c:strCache>
            </c:strRef>
          </c:tx>
          <c:spPr>
            <a:solidFill>
              <a:srgbClr val="393D3F"/>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A-4DAF-4DD8-951C-8860D8BCB14A}"/>
            </c:ext>
          </c:extLst>
        </c:ser>
        <c:ser>
          <c:idx val="6"/>
          <c:order val="6"/>
          <c:tx>
            <c:strRef>
              <c:f>'F24'!$A$15</c:f>
              <c:strCache>
                <c:ptCount val="1"/>
                <c:pt idx="0">
                  <c:v>abr-19</c:v>
                </c:pt>
              </c:strCache>
            </c:strRef>
          </c:tx>
          <c:spPr>
            <a:solidFill>
              <a:srgbClr val="7C878E"/>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'F24'!$B$5:$I$5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'F24'!$B$15:$I$15</c:f>
              <c:numCache>
                <c:formatCode>#,##0</c:formatCode>
                <c:ptCount val="8"/>
                <c:pt idx="0">
                  <c:v>110028</c:v>
                </c:pt>
                <c:pt idx="1">
                  <c:v>354104</c:v>
                </c:pt>
                <c:pt idx="2">
                  <c:v>147972</c:v>
                </c:pt>
                <c:pt idx="3">
                  <c:v>9598</c:v>
                </c:pt>
                <c:pt idx="4">
                  <c:v>459454</c:v>
                </c:pt>
                <c:pt idx="5">
                  <c:v>2801</c:v>
                </c:pt>
                <c:pt idx="6">
                  <c:v>630802</c:v>
                </c:pt>
                <c:pt idx="7">
                  <c:v>83954</c:v>
                </c:pt>
              </c:numCache>
            </c:numRef>
          </c:val>
          <c:extLst>
            <c:ext xmlns:c16="http://schemas.microsoft.com/office/drawing/2014/chart" uri="{C3380CC4-5D6E-409C-BE32-E72D297353CC}">
              <c16:uniqueId val="{0000000B-4DAF-4DD8-951C-8860D8BCB14A}"/>
            </c:ext>
          </c:extLst>
        </c:ser>
        <c:dLbls>
          <c:showLegendKey val="0"/>
          <c:showVal val="0"/>
          <c:showCatName val="0"/>
          <c:showSerName val="0"/>
          <c:showPercent val="0"/>
          <c:showBubbleSize val="0"/>
        </c:dLbls>
        <c:gapWidth val="150"/>
        <c:axId val="224289536"/>
        <c:axId val="224291072"/>
      </c:barChart>
      <c:catAx>
        <c:axId val="224289536"/>
        <c:scaling>
          <c:orientation val="minMax"/>
        </c:scaling>
        <c:delete val="0"/>
        <c:axPos val="b"/>
        <c:numFmt formatCode="General" sourceLinked="0"/>
        <c:majorTickMark val="out"/>
        <c:minorTickMark val="none"/>
        <c:tickLblPos val="nextTo"/>
        <c:crossAx val="224291072"/>
        <c:crosses val="autoZero"/>
        <c:auto val="1"/>
        <c:lblAlgn val="ctr"/>
        <c:lblOffset val="100"/>
        <c:noMultiLvlLbl val="0"/>
      </c:catAx>
      <c:valAx>
        <c:axId val="224291072"/>
        <c:scaling>
          <c:orientation val="minMax"/>
        </c:scaling>
        <c:delete val="1"/>
        <c:axPos val="l"/>
        <c:majorGridlines>
          <c:spPr>
            <a:ln>
              <a:noFill/>
            </a:ln>
          </c:spPr>
        </c:majorGridlines>
        <c:numFmt formatCode="#,##0" sourceLinked="1"/>
        <c:majorTickMark val="out"/>
        <c:minorTickMark val="none"/>
        <c:tickLblPos val="nextTo"/>
        <c:crossAx val="224289536"/>
        <c:crosses val="autoZero"/>
        <c:crossBetween val="between"/>
      </c:valAx>
    </c:plotArea>
    <c:legend>
      <c:legendPos val="r"/>
      <c:layout>
        <c:manualLayout>
          <c:xMode val="edge"/>
          <c:yMode val="edge"/>
          <c:x val="3.9764721669313177E-2"/>
          <c:y val="0.90612659464078615"/>
          <c:w val="0.93077866988720659"/>
          <c:h val="6.5966428615027772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30709373868983"/>
          <c:y val="0.12538373935432759"/>
          <c:w val="0.58901556279406442"/>
          <c:h val="0.80582788671023964"/>
        </c:manualLayout>
      </c:layout>
      <c:pieChart>
        <c:varyColors val="1"/>
        <c:ser>
          <c:idx val="0"/>
          <c:order val="0"/>
          <c:spPr>
            <a:ln>
              <a:noFill/>
            </a:ln>
          </c:spPr>
          <c:dPt>
            <c:idx val="0"/>
            <c:bubble3D val="0"/>
            <c:spPr>
              <a:solidFill>
                <a:srgbClr val="BDCFD6"/>
              </a:solidFill>
              <a:ln>
                <a:noFill/>
              </a:ln>
            </c:spPr>
            <c:extLst>
              <c:ext xmlns:c16="http://schemas.microsoft.com/office/drawing/2014/chart" uri="{C3380CC4-5D6E-409C-BE32-E72D297353CC}">
                <c16:uniqueId val="{00000001-11DE-463B-B8FC-BB5CA3BF375C}"/>
              </c:ext>
            </c:extLst>
          </c:dPt>
          <c:dPt>
            <c:idx val="1"/>
            <c:bubble3D val="0"/>
            <c:explosion val="1"/>
            <c:spPr>
              <a:solidFill>
                <a:srgbClr val="FAD496"/>
              </a:solidFill>
              <a:ln>
                <a:noFill/>
              </a:ln>
            </c:spPr>
            <c:extLst>
              <c:ext xmlns:c16="http://schemas.microsoft.com/office/drawing/2014/chart" uri="{C3380CC4-5D6E-409C-BE32-E72D297353CC}">
                <c16:uniqueId val="{00000003-11DE-463B-B8FC-BB5CA3BF375C}"/>
              </c:ext>
            </c:extLst>
          </c:dPt>
          <c:dPt>
            <c:idx val="2"/>
            <c:bubble3D val="0"/>
            <c:spPr>
              <a:solidFill>
                <a:srgbClr val="663300"/>
              </a:solidFill>
              <a:ln>
                <a:noFill/>
              </a:ln>
            </c:spPr>
            <c:extLst>
              <c:ext xmlns:c16="http://schemas.microsoft.com/office/drawing/2014/chart" uri="{C3380CC4-5D6E-409C-BE32-E72D297353CC}">
                <c16:uniqueId val="{00000005-11DE-463B-B8FC-BB5CA3BF375C}"/>
              </c:ext>
            </c:extLst>
          </c:dPt>
          <c:dPt>
            <c:idx val="3"/>
            <c:bubble3D val="0"/>
            <c:spPr>
              <a:solidFill>
                <a:srgbClr val="95682B"/>
              </a:solidFill>
              <a:ln>
                <a:noFill/>
              </a:ln>
            </c:spPr>
            <c:extLst>
              <c:ext xmlns:c16="http://schemas.microsoft.com/office/drawing/2014/chart" uri="{C3380CC4-5D6E-409C-BE32-E72D297353CC}">
                <c16:uniqueId val="{00000007-11DE-463B-B8FC-BB5CA3BF375C}"/>
              </c:ext>
            </c:extLst>
          </c:dPt>
          <c:dPt>
            <c:idx val="4"/>
            <c:bubble3D val="0"/>
            <c:spPr>
              <a:solidFill>
                <a:srgbClr val="FBBB27"/>
              </a:solidFill>
              <a:ln>
                <a:noFill/>
              </a:ln>
            </c:spPr>
            <c:extLst>
              <c:ext xmlns:c16="http://schemas.microsoft.com/office/drawing/2014/chart" uri="{C3380CC4-5D6E-409C-BE32-E72D297353CC}">
                <c16:uniqueId val="{00000009-11DE-463B-B8FC-BB5CA3BF375C}"/>
              </c:ext>
            </c:extLst>
          </c:dPt>
          <c:dPt>
            <c:idx val="5"/>
            <c:bubble3D val="0"/>
            <c:spPr>
              <a:solidFill>
                <a:srgbClr val="663300"/>
              </a:solidFill>
              <a:ln>
                <a:noFill/>
              </a:ln>
            </c:spPr>
            <c:extLst>
              <c:ext xmlns:c16="http://schemas.microsoft.com/office/drawing/2014/chart" uri="{C3380CC4-5D6E-409C-BE32-E72D297353CC}">
                <c16:uniqueId val="{0000000B-11DE-463B-B8FC-BB5CA3BF375C}"/>
              </c:ext>
            </c:extLst>
          </c:dPt>
          <c:dPt>
            <c:idx val="6"/>
            <c:bubble3D val="0"/>
            <c:spPr>
              <a:solidFill>
                <a:srgbClr val="7C878E"/>
              </a:solidFill>
              <a:ln>
                <a:noFill/>
              </a:ln>
            </c:spPr>
            <c:extLst>
              <c:ext xmlns:c16="http://schemas.microsoft.com/office/drawing/2014/chart" uri="{C3380CC4-5D6E-409C-BE32-E72D297353CC}">
                <c16:uniqueId val="{0000000D-11DE-463B-B8FC-BB5CA3BF375C}"/>
              </c:ext>
            </c:extLst>
          </c:dPt>
          <c:dPt>
            <c:idx val="7"/>
            <c:bubble3D val="0"/>
            <c:spPr>
              <a:solidFill>
                <a:srgbClr val="393D3F"/>
              </a:solidFill>
              <a:ln>
                <a:noFill/>
              </a:ln>
            </c:spPr>
            <c:extLst>
              <c:ext xmlns:c16="http://schemas.microsoft.com/office/drawing/2014/chart" uri="{C3380CC4-5D6E-409C-BE32-E72D297353CC}">
                <c16:uniqueId val="{0000000F-11DE-463B-B8FC-BB5CA3BF375C}"/>
              </c:ext>
            </c:extLst>
          </c:dPt>
          <c:dLbls>
            <c:dLbl>
              <c:idx val="0"/>
              <c:layout>
                <c:manualLayout>
                  <c:x val="4.8461002533478105E-2"/>
                  <c:y val="9.054020598138245E-3"/>
                </c:manualLayout>
              </c:layout>
              <c:tx>
                <c:rich>
                  <a:bodyPr/>
                  <a:lstStyle/>
                  <a:p>
                    <a:r>
                      <a:rPr lang="en-US"/>
                      <a:t>Agricultura, ganadería, silvicultura, pesca y caza</a:t>
                    </a:r>
                  </a:p>
                  <a:p>
                    <a:r>
                      <a:rPr lang="en-US"/>
                      <a:t>6.1%</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DE-463B-B8FC-BB5CA3BF375C}"/>
                </c:ext>
              </c:extLst>
            </c:dLbl>
            <c:dLbl>
              <c:idx val="1"/>
              <c:layout>
                <c:manualLayout>
                  <c:x val="2.9276239594643504E-2"/>
                  <c:y val="4.510373341255694E-2"/>
                </c:manualLayout>
              </c:layout>
              <c:tx>
                <c:rich>
                  <a:bodyPr/>
                  <a:lstStyle/>
                  <a:p>
                    <a:r>
                      <a:rPr lang="en-US"/>
                      <a:t>Comercio</a:t>
                    </a:r>
                  </a:p>
                  <a:p>
                    <a:r>
                      <a:rPr lang="en-US"/>
                      <a:t> 19.7%</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DE-463B-B8FC-BB5CA3BF375C}"/>
                </c:ext>
              </c:extLst>
            </c:dLbl>
            <c:dLbl>
              <c:idx val="2"/>
              <c:layout>
                <c:manualLayout>
                  <c:x val="4.8755881288454579E-3"/>
                  <c:y val="-7.9429094870271347E-2"/>
                </c:manualLayout>
              </c:layout>
              <c:tx>
                <c:rich>
                  <a:bodyPr/>
                  <a:lstStyle/>
                  <a:p>
                    <a:r>
                      <a:rPr lang="en-US"/>
                      <a:t>Industria de la construcción</a:t>
                    </a:r>
                  </a:p>
                  <a:p>
                    <a:r>
                      <a:rPr lang="en-US"/>
                      <a:t> 8.2%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DE-463B-B8FC-BB5CA3BF375C}"/>
                </c:ext>
              </c:extLst>
            </c:dLbl>
            <c:dLbl>
              <c:idx val="3"/>
              <c:layout>
                <c:manualLayout>
                  <c:x val="1.6563517915309446E-2"/>
                  <c:y val="5.0925925925925921E-4"/>
                </c:manualLayout>
              </c:layout>
              <c:tx>
                <c:rich>
                  <a:bodyPr/>
                  <a:lstStyle/>
                  <a:p>
                    <a:r>
                      <a:rPr lang="en-US"/>
                      <a:t>Industria eléctrica, captación y suministro de agua potable</a:t>
                    </a:r>
                  </a:p>
                  <a:p>
                    <a:r>
                      <a:rPr lang="en-US"/>
                      <a:t>0.5%</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DE-463B-B8FC-BB5CA3BF375C}"/>
                </c:ext>
              </c:extLst>
            </c:dLbl>
            <c:dLbl>
              <c:idx val="4"/>
              <c:layout>
                <c:manualLayout>
                  <c:x val="9.2789721317408702E-2"/>
                  <c:y val="-4.9440483264012671E-4"/>
                </c:manualLayout>
              </c:layout>
              <c:tx>
                <c:rich>
                  <a:bodyPr/>
                  <a:lstStyle/>
                  <a:p>
                    <a:r>
                      <a:rPr lang="en-US"/>
                      <a:t>Industrias de transformación</a:t>
                    </a:r>
                  </a:p>
                  <a:p>
                    <a:r>
                      <a:rPr lang="en-US"/>
                      <a:t>25.5%</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DE-463B-B8FC-BB5CA3BF375C}"/>
                </c:ext>
              </c:extLst>
            </c:dLbl>
            <c:dLbl>
              <c:idx val="5"/>
              <c:layout/>
              <c:tx>
                <c:rich>
                  <a:bodyPr/>
                  <a:lstStyle/>
                  <a:p>
                    <a:r>
                      <a:rPr lang="en-US"/>
                      <a:t>Industrias extractivas 0.2%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DE-463B-B8FC-BB5CA3BF375C}"/>
                </c:ext>
              </c:extLst>
            </c:dLbl>
            <c:dLbl>
              <c:idx val="6"/>
              <c:layout>
                <c:manualLayout>
                  <c:x val="5.1061346362649297E-3"/>
                  <c:y val="-7.9504109724697958E-2"/>
                </c:manualLayout>
              </c:layout>
              <c:tx>
                <c:rich>
                  <a:bodyPr/>
                  <a:lstStyle/>
                  <a:p>
                    <a:r>
                      <a:rPr lang="en-US"/>
                      <a:t>Servicios</a:t>
                    </a:r>
                  </a:p>
                  <a:p>
                    <a:r>
                      <a:rPr lang="en-US"/>
                      <a:t> 35.1%</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1DE-463B-B8FC-BB5CA3BF375C}"/>
                </c:ext>
              </c:extLst>
            </c:dLbl>
            <c:dLbl>
              <c:idx val="7"/>
              <c:layout>
                <c:manualLayout>
                  <c:x val="-9.724828085414404E-2"/>
                  <c:y val="-2.4500396118043177E-2"/>
                </c:manualLayout>
              </c:layout>
              <c:tx>
                <c:rich>
                  <a:bodyPr/>
                  <a:lstStyle/>
                  <a:p>
                    <a:r>
                      <a:rPr lang="en-US"/>
                      <a:t>Transportes y comunicaciones</a:t>
                    </a:r>
                  </a:p>
                  <a:p>
                    <a:r>
                      <a:rPr lang="en-US"/>
                      <a:t>4.7%</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DE-463B-B8FC-BB5CA3BF375C}"/>
                </c:ext>
              </c:extLst>
            </c:dLbl>
            <c:spPr>
              <a:noFill/>
              <a:ln>
                <a:noFill/>
              </a:ln>
              <a:effectLst/>
            </c:spPr>
            <c:showLegendKey val="0"/>
            <c:showVal val="1"/>
            <c:showCatName val="1"/>
            <c:showSerName val="0"/>
            <c:showPercent val="0"/>
            <c:showBubbleSize val="0"/>
            <c:showLeaderLines val="1"/>
            <c:leaderLines>
              <c:spPr>
                <a:ln>
                  <a:solidFill>
                    <a:srgbClr val="BA9B44"/>
                  </a:solidFill>
                </a:ln>
              </c:spPr>
            </c:leaderLines>
            <c:extLst>
              <c:ext xmlns:c15="http://schemas.microsoft.com/office/drawing/2012/chart" uri="{CE6537A1-D6FC-4f65-9D91-7224C49458BB}"/>
            </c:extLst>
          </c:dLbls>
          <c:cat>
            <c:strRef>
              <c:f>'F25'!$A$6:$A$13</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'F25'!$B$6:$B$13</c:f>
              <c:numCache>
                <c:formatCode>0.0%</c:formatCode>
                <c:ptCount val="8"/>
                <c:pt idx="0">
                  <c:v>6.1170403505172867E-2</c:v>
                </c:pt>
                <c:pt idx="1">
                  <c:v>0.19686520306463565</c:v>
                </c:pt>
                <c:pt idx="2">
                  <c:v>8.226548648950667E-2</c:v>
                </c:pt>
                <c:pt idx="3">
                  <c:v>5.3360374890268764E-3</c:v>
                </c:pt>
                <c:pt idx="4">
                  <c:v>0.25543485814579647</c:v>
                </c:pt>
                <c:pt idx="5">
                  <c:v>1.5572245266476641E-3</c:v>
                </c:pt>
                <c:pt idx="6">
                  <c:v>0.35069630341249547</c:v>
                </c:pt>
                <c:pt idx="7">
                  <c:v>4.6674483366718318E-2</c:v>
                </c:pt>
              </c:numCache>
            </c:numRef>
          </c:val>
          <c:extLst>
            <c:ext xmlns:c16="http://schemas.microsoft.com/office/drawing/2014/chart" uri="{C3380CC4-5D6E-409C-BE32-E72D297353CC}">
              <c16:uniqueId val="{00000010-11DE-463B-B8FC-BB5CA3BF375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4AD-433F-BFE6-B630216C3736}"/>
              </c:ext>
            </c:extLst>
          </c:dPt>
          <c:dPt>
            <c:idx val="5"/>
            <c:invertIfNegative val="0"/>
            <c:bubble3D val="0"/>
            <c:extLst>
              <c:ext xmlns:c16="http://schemas.microsoft.com/office/drawing/2014/chart" uri="{C3380CC4-5D6E-409C-BE32-E72D297353CC}">
                <c16:uniqueId val="{00000002-54AD-433F-BFE6-B630216C3736}"/>
              </c:ext>
            </c:extLst>
          </c:dPt>
          <c:dPt>
            <c:idx val="6"/>
            <c:invertIfNegative val="0"/>
            <c:bubble3D val="0"/>
            <c:spPr>
              <a:solidFill>
                <a:srgbClr val="FBBB27"/>
              </a:solidFill>
              <a:ln>
                <a:noFill/>
              </a:ln>
              <a:effectLst/>
            </c:spPr>
            <c:extLst>
              <c:ext xmlns:c16="http://schemas.microsoft.com/office/drawing/2014/chart" uri="{C3380CC4-5D6E-409C-BE32-E72D297353CC}">
                <c16:uniqueId val="{00000004-54AD-433F-BFE6-B630216C3736}"/>
              </c:ext>
            </c:extLst>
          </c:dPt>
          <c:dPt>
            <c:idx val="17"/>
            <c:invertIfNegative val="0"/>
            <c:bubble3D val="0"/>
            <c:extLst>
              <c:ext xmlns:c16="http://schemas.microsoft.com/office/drawing/2014/chart" uri="{C3380CC4-5D6E-409C-BE32-E72D297353CC}">
                <c16:uniqueId val="{00000005-54AD-433F-BFE6-B630216C3736}"/>
              </c:ext>
            </c:extLst>
          </c:dPt>
          <c:dPt>
            <c:idx val="18"/>
            <c:invertIfNegative val="0"/>
            <c:bubble3D val="0"/>
            <c:extLst>
              <c:ext xmlns:c16="http://schemas.microsoft.com/office/drawing/2014/chart" uri="{C3380CC4-5D6E-409C-BE32-E72D297353CC}">
                <c16:uniqueId val="{00000006-54AD-433F-BFE6-B630216C373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'F26'!$A$6:$A$12</c:f>
              <c:numCache>
                <c:formatCode>General</c:formatCode>
                <c:ptCount val="7"/>
                <c:pt idx="0">
                  <c:v>2013</c:v>
                </c:pt>
                <c:pt idx="1">
                  <c:v>2014</c:v>
                </c:pt>
                <c:pt idx="2">
                  <c:v>2015</c:v>
                </c:pt>
                <c:pt idx="3">
                  <c:v>2016</c:v>
                </c:pt>
                <c:pt idx="4">
                  <c:v>2017</c:v>
                </c:pt>
                <c:pt idx="5">
                  <c:v>2018</c:v>
                </c:pt>
                <c:pt idx="6" formatCode="mmm\-yy">
                  <c:v>43556</c:v>
                </c:pt>
              </c:numCache>
            </c:numRef>
          </c:cat>
          <c:val>
            <c:numRef>
              <c:f>'F26'!$B$6:$B$12</c:f>
              <c:numCache>
                <c:formatCode>#,##0</c:formatCode>
                <c:ptCount val="7"/>
                <c:pt idx="0">
                  <c:v>70246</c:v>
                </c:pt>
                <c:pt idx="1">
                  <c:v>77509</c:v>
                </c:pt>
                <c:pt idx="2">
                  <c:v>82606</c:v>
                </c:pt>
                <c:pt idx="3">
                  <c:v>89558</c:v>
                </c:pt>
                <c:pt idx="4">
                  <c:v>96726</c:v>
                </c:pt>
                <c:pt idx="5">
                  <c:v>104065</c:v>
                </c:pt>
                <c:pt idx="6">
                  <c:v>110028</c:v>
                </c:pt>
              </c:numCache>
            </c:numRef>
          </c:val>
          <c:extLst>
            <c:ext xmlns:c16="http://schemas.microsoft.com/office/drawing/2014/chart" uri="{C3380CC4-5D6E-409C-BE32-E72D297353CC}">
              <c16:uniqueId val="{00000007-54AD-433F-BFE6-B630216C3736}"/>
            </c:ext>
          </c:extLst>
        </c:ser>
        <c:dLbls>
          <c:dLblPos val="outEnd"/>
          <c:showLegendKey val="0"/>
          <c:showVal val="1"/>
          <c:showCatName val="0"/>
          <c:showSerName val="0"/>
          <c:showPercent val="0"/>
          <c:showBubbleSize val="0"/>
        </c:dLbls>
        <c:gapWidth val="80"/>
        <c:overlap val="-27"/>
        <c:axId val="223971584"/>
        <c:axId val="223975296"/>
      </c:barChart>
      <c:catAx>
        <c:axId val="223971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3975296"/>
        <c:crosses val="autoZero"/>
        <c:auto val="1"/>
        <c:lblAlgn val="ctr"/>
        <c:lblOffset val="100"/>
        <c:noMultiLvlLbl val="0"/>
      </c:catAx>
      <c:valAx>
        <c:axId val="223975296"/>
        <c:scaling>
          <c:orientation val="minMax"/>
        </c:scaling>
        <c:delete val="1"/>
        <c:axPos val="l"/>
        <c:numFmt formatCode="#,##0" sourceLinked="1"/>
        <c:majorTickMark val="out"/>
        <c:minorTickMark val="none"/>
        <c:tickLblPos val="nextTo"/>
        <c:crossAx val="22397158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10372714486638"/>
          <c:y val="0.13415099715099715"/>
          <c:w val="0.60472732067510548"/>
          <c:h val="0.8166403133903134"/>
        </c:manualLayout>
      </c:layout>
      <c:pieChart>
        <c:varyColors val="1"/>
        <c:ser>
          <c:idx val="0"/>
          <c:order val="0"/>
          <c:dPt>
            <c:idx val="0"/>
            <c:bubble3D val="0"/>
            <c:spPr>
              <a:solidFill>
                <a:srgbClr val="7C878E"/>
              </a:solidFill>
              <a:ln w="19050">
                <a:solidFill>
                  <a:schemeClr val="lt1"/>
                </a:solidFill>
              </a:ln>
              <a:effectLst/>
            </c:spPr>
            <c:extLst>
              <c:ext xmlns:c16="http://schemas.microsoft.com/office/drawing/2014/chart" uri="{C3380CC4-5D6E-409C-BE32-E72D297353CC}">
                <c16:uniqueId val="{00000001-34EB-4970-AEAD-AE2305196E38}"/>
              </c:ext>
            </c:extLst>
          </c:dPt>
          <c:dPt>
            <c:idx val="1"/>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3-34EB-4970-AEAD-AE2305196E38}"/>
              </c:ext>
            </c:extLst>
          </c:dPt>
          <c:dPt>
            <c:idx val="2"/>
            <c:bubble3D val="0"/>
            <c:spPr>
              <a:solidFill>
                <a:srgbClr val="FBBB27"/>
              </a:solidFill>
              <a:ln w="19050">
                <a:solidFill>
                  <a:schemeClr val="lt1"/>
                </a:solidFill>
              </a:ln>
              <a:effectLst/>
            </c:spPr>
            <c:extLst>
              <c:ext xmlns:c16="http://schemas.microsoft.com/office/drawing/2014/chart" uri="{C3380CC4-5D6E-409C-BE32-E72D297353CC}">
                <c16:uniqueId val="{00000005-34EB-4970-AEAD-AE2305196E38}"/>
              </c:ext>
            </c:extLst>
          </c:dPt>
          <c:dPt>
            <c:idx val="3"/>
            <c:bubble3D val="0"/>
            <c:spPr>
              <a:solidFill>
                <a:srgbClr val="393D3F"/>
              </a:solidFill>
              <a:ln w="19050">
                <a:solidFill>
                  <a:schemeClr val="lt1"/>
                </a:solidFill>
              </a:ln>
              <a:effectLst/>
            </c:spPr>
            <c:extLst>
              <c:ext xmlns:c16="http://schemas.microsoft.com/office/drawing/2014/chart" uri="{C3380CC4-5D6E-409C-BE32-E72D297353CC}">
                <c16:uniqueId val="{00000007-34EB-4970-AEAD-AE2305196E38}"/>
              </c:ext>
            </c:extLst>
          </c:dPt>
          <c:dPt>
            <c:idx val="4"/>
            <c:bubble3D val="0"/>
            <c:explosion val="3"/>
            <c:spPr>
              <a:solidFill>
                <a:srgbClr val="BDCFD6"/>
              </a:solidFill>
              <a:ln w="19050">
                <a:solidFill>
                  <a:schemeClr val="lt1"/>
                </a:solidFill>
              </a:ln>
              <a:effectLst/>
            </c:spPr>
            <c:extLst>
              <c:ext xmlns:c16="http://schemas.microsoft.com/office/drawing/2014/chart" uri="{C3380CC4-5D6E-409C-BE32-E72D297353CC}">
                <c16:uniqueId val="{00000009-34EB-4970-AEAD-AE2305196E38}"/>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34EB-4970-AEAD-AE2305196E38}"/>
              </c:ext>
            </c:extLst>
          </c:dPt>
          <c:dPt>
            <c:idx val="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D-34EB-4970-AEAD-AE2305196E38}"/>
              </c:ext>
            </c:extLst>
          </c:dPt>
          <c:dLbls>
            <c:dLbl>
              <c:idx val="0"/>
              <c:layout>
                <c:manualLayout>
                  <c:x val="9.6272943037974679E-2"/>
                  <c:y val="-0.10833309591642926"/>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EB-4970-AEAD-AE2305196E38}"/>
                </c:ext>
              </c:extLst>
            </c:dLbl>
            <c:dLbl>
              <c:idx val="1"/>
              <c:layout>
                <c:manualLayout>
                  <c:x val="-6.8218178621659631E-2"/>
                  <c:y val="4.2133903133903132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4EB-4970-AEAD-AE2305196E38}"/>
                </c:ext>
              </c:extLst>
            </c:dLbl>
            <c:dLbl>
              <c:idx val="2"/>
              <c:layout>
                <c:manualLayout>
                  <c:x val="-3.8267141350210969E-2"/>
                  <c:y val="-5.589031339031339E-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4EB-4970-AEAD-AE2305196E38}"/>
                </c:ext>
              </c:extLst>
            </c:dLbl>
            <c:dLbl>
              <c:idx val="3"/>
              <c:layout>
                <c:manualLayout>
                  <c:x val="-0.12041482067510549"/>
                  <c:y val="-4.5137939221272558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4EB-4970-AEAD-AE2305196E38}"/>
                </c:ext>
              </c:extLst>
            </c:dLbl>
            <c:dLbl>
              <c:idx val="4"/>
              <c:layout>
                <c:manualLayout>
                  <c:x val="0.10833377285513361"/>
                  <c:y val="-2.6066001899335233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4EB-4970-AEAD-AE2305196E38}"/>
                </c:ext>
              </c:extLst>
            </c:dLbl>
            <c:spPr>
              <a:noFill/>
              <a:ln>
                <a:noFill/>
              </a:ln>
              <a:effectLst/>
            </c:spPr>
            <c:showLegendKey val="0"/>
            <c:showVal val="1"/>
            <c:showCatName val="1"/>
            <c:showSerName val="0"/>
            <c:showPercent val="0"/>
            <c:showBubbleSize val="0"/>
            <c:showLeaderLines val="1"/>
            <c:leaderLines>
              <c:spPr>
                <a:ln w="9525" cap="flat" cmpd="sng" algn="ctr">
                  <a:solidFill>
                    <a:srgbClr val="9E6900"/>
                  </a:solidFill>
                  <a:round/>
                </a:ln>
                <a:effectLst/>
              </c:spPr>
            </c:leaderLines>
            <c:extLst>
              <c:ext xmlns:c15="http://schemas.microsoft.com/office/drawing/2012/chart" uri="{CE6537A1-D6FC-4f65-9D91-7224C49458BB}"/>
            </c:extLst>
          </c:dLbls>
          <c:cat>
            <c:strRef>
              <c:f>'F27'!$A$6:$A$10</c:f>
              <c:strCache>
                <c:ptCount val="5"/>
                <c:pt idx="0">
                  <c:v>Agricultura</c:v>
                </c:pt>
                <c:pt idx="1">
                  <c:v>Caza</c:v>
                </c:pt>
                <c:pt idx="2">
                  <c:v>Ganadería</c:v>
                </c:pt>
                <c:pt idx="3">
                  <c:v>Pesca</c:v>
                </c:pt>
                <c:pt idx="4">
                  <c:v>Silvicultura</c:v>
                </c:pt>
              </c:strCache>
            </c:strRef>
          </c:cat>
          <c:val>
            <c:numRef>
              <c:f>'F27'!$B$6:$B$10</c:f>
              <c:numCache>
                <c:formatCode>0.0%</c:formatCode>
                <c:ptCount val="5"/>
                <c:pt idx="0">
                  <c:v>0.80689460864507212</c:v>
                </c:pt>
                <c:pt idx="1">
                  <c:v>2.9992365579670628E-4</c:v>
                </c:pt>
                <c:pt idx="2">
                  <c:v>0.18593448940269749</c:v>
                </c:pt>
                <c:pt idx="3">
                  <c:v>2.0176682299051152E-3</c:v>
                </c:pt>
                <c:pt idx="4">
                  <c:v>4.8533100665285201E-3</c:v>
                </c:pt>
              </c:numCache>
            </c:numRef>
          </c:val>
          <c:extLst>
            <c:ext xmlns:c16="http://schemas.microsoft.com/office/drawing/2014/chart" uri="{C3380CC4-5D6E-409C-BE32-E72D297353CC}">
              <c16:uniqueId val="{0000000E-34EB-4970-AEAD-AE2305196E3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A28-402A-B87C-AD9C71815B73}"/>
              </c:ext>
            </c:extLst>
          </c:dPt>
          <c:dPt>
            <c:idx val="5"/>
            <c:invertIfNegative val="0"/>
            <c:bubble3D val="0"/>
            <c:extLst>
              <c:ext xmlns:c16="http://schemas.microsoft.com/office/drawing/2014/chart" uri="{C3380CC4-5D6E-409C-BE32-E72D297353CC}">
                <c16:uniqueId val="{00000002-4A28-402A-B87C-AD9C71815B73}"/>
              </c:ext>
            </c:extLst>
          </c:dPt>
          <c:dPt>
            <c:idx val="6"/>
            <c:invertIfNegative val="0"/>
            <c:bubble3D val="0"/>
            <c:spPr>
              <a:solidFill>
                <a:srgbClr val="FBBB27"/>
              </a:solidFill>
              <a:ln>
                <a:noFill/>
              </a:ln>
              <a:effectLst/>
            </c:spPr>
            <c:extLst>
              <c:ext xmlns:c16="http://schemas.microsoft.com/office/drawing/2014/chart" uri="{C3380CC4-5D6E-409C-BE32-E72D297353CC}">
                <c16:uniqueId val="{00000004-4A28-402A-B87C-AD9C71815B73}"/>
              </c:ext>
            </c:extLst>
          </c:dPt>
          <c:dPt>
            <c:idx val="17"/>
            <c:invertIfNegative val="0"/>
            <c:bubble3D val="0"/>
            <c:extLst>
              <c:ext xmlns:c16="http://schemas.microsoft.com/office/drawing/2014/chart" uri="{C3380CC4-5D6E-409C-BE32-E72D297353CC}">
                <c16:uniqueId val="{00000005-4A28-402A-B87C-AD9C71815B73}"/>
              </c:ext>
            </c:extLst>
          </c:dPt>
          <c:dPt>
            <c:idx val="18"/>
            <c:invertIfNegative val="0"/>
            <c:bubble3D val="0"/>
            <c:extLst>
              <c:ext xmlns:c16="http://schemas.microsoft.com/office/drawing/2014/chart" uri="{C3380CC4-5D6E-409C-BE32-E72D297353CC}">
                <c16:uniqueId val="{00000006-4A28-402A-B87C-AD9C71815B7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'F28'!$A$6:$A$12</c:f>
              <c:numCache>
                <c:formatCode>General</c:formatCode>
                <c:ptCount val="7"/>
                <c:pt idx="0">
                  <c:v>2013</c:v>
                </c:pt>
                <c:pt idx="1">
                  <c:v>2014</c:v>
                </c:pt>
                <c:pt idx="2">
                  <c:v>2015</c:v>
                </c:pt>
                <c:pt idx="3">
                  <c:v>2016</c:v>
                </c:pt>
                <c:pt idx="4">
                  <c:v>2017</c:v>
                </c:pt>
                <c:pt idx="5">
                  <c:v>2018</c:v>
                </c:pt>
                <c:pt idx="6" formatCode="mmm\-yy">
                  <c:v>43556</c:v>
                </c:pt>
              </c:numCache>
            </c:numRef>
          </c:cat>
          <c:val>
            <c:numRef>
              <c:f>'F28'!$B$6:$B$12</c:f>
              <c:numCache>
                <c:formatCode>#,##0</c:formatCode>
                <c:ptCount val="7"/>
                <c:pt idx="0">
                  <c:v>347298</c:v>
                </c:pt>
                <c:pt idx="1">
                  <c:v>363344</c:v>
                </c:pt>
                <c:pt idx="2">
                  <c:v>385457</c:v>
                </c:pt>
                <c:pt idx="3">
                  <c:v>407270</c:v>
                </c:pt>
                <c:pt idx="4">
                  <c:v>435724</c:v>
                </c:pt>
                <c:pt idx="5">
                  <c:v>452017</c:v>
                </c:pt>
                <c:pt idx="6">
                  <c:v>459454</c:v>
                </c:pt>
              </c:numCache>
            </c:numRef>
          </c:val>
          <c:extLst>
            <c:ext xmlns:c16="http://schemas.microsoft.com/office/drawing/2014/chart" uri="{C3380CC4-5D6E-409C-BE32-E72D297353CC}">
              <c16:uniqueId val="{00000007-4A28-402A-B87C-AD9C71815B73}"/>
            </c:ext>
          </c:extLst>
        </c:ser>
        <c:dLbls>
          <c:dLblPos val="outEnd"/>
          <c:showLegendKey val="0"/>
          <c:showVal val="1"/>
          <c:showCatName val="0"/>
          <c:showSerName val="0"/>
          <c:showPercent val="0"/>
          <c:showBubbleSize val="0"/>
        </c:dLbls>
        <c:gapWidth val="80"/>
        <c:overlap val="-27"/>
        <c:axId val="224211328"/>
        <c:axId val="224215040"/>
      </c:barChart>
      <c:catAx>
        <c:axId val="2242113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4215040"/>
        <c:crosses val="autoZero"/>
        <c:auto val="1"/>
        <c:lblAlgn val="ctr"/>
        <c:lblOffset val="100"/>
        <c:noMultiLvlLbl val="0"/>
      </c:catAx>
      <c:valAx>
        <c:axId val="224215040"/>
        <c:scaling>
          <c:orientation val="minMax"/>
        </c:scaling>
        <c:delete val="1"/>
        <c:axPos val="l"/>
        <c:numFmt formatCode="#,##0" sourceLinked="1"/>
        <c:majorTickMark val="out"/>
        <c:minorTickMark val="none"/>
        <c:tickLblPos val="nextTo"/>
        <c:crossAx val="22421132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'F3'!$B$5</c:f>
              <c:strCache>
                <c:ptCount val="1"/>
                <c:pt idx="0">
                  <c:v>Cebolla</c:v>
                </c:pt>
              </c:strCache>
            </c:strRef>
          </c:tx>
          <c:spPr>
            <a:ln w="28575" cap="rnd">
              <a:solidFill>
                <a:srgbClr val="95682B"/>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'F3'!$B$6:$B$24</c:f>
              <c:numCache>
                <c:formatCode>_("$"* #,##0.00_);_("$"* \(#,##0.00\);_("$"* "-"??_);_(@_)</c:formatCode>
                <c:ptCount val="19"/>
                <c:pt idx="0">
                  <c:v>26</c:v>
                </c:pt>
                <c:pt idx="1">
                  <c:v>25</c:v>
                </c:pt>
                <c:pt idx="2">
                  <c:v>26</c:v>
                </c:pt>
                <c:pt idx="3">
                  <c:v>27</c:v>
                </c:pt>
                <c:pt idx="4">
                  <c:v>26</c:v>
                </c:pt>
                <c:pt idx="5">
                  <c:v>26</c:v>
                </c:pt>
                <c:pt idx="6">
                  <c:v>22</c:v>
                </c:pt>
                <c:pt idx="7">
                  <c:v>22</c:v>
                </c:pt>
                <c:pt idx="8">
                  <c:v>22</c:v>
                </c:pt>
                <c:pt idx="9">
                  <c:v>22</c:v>
                </c:pt>
                <c:pt idx="10">
                  <c:v>18</c:v>
                </c:pt>
                <c:pt idx="11">
                  <c:v>18</c:v>
                </c:pt>
                <c:pt idx="12">
                  <c:v>18</c:v>
                </c:pt>
                <c:pt idx="13">
                  <c:v>18</c:v>
                </c:pt>
                <c:pt idx="14">
                  <c:v>18</c:v>
                </c:pt>
                <c:pt idx="15">
                  <c:v>16</c:v>
                </c:pt>
                <c:pt idx="16">
                  <c:v>16</c:v>
                </c:pt>
                <c:pt idx="17">
                  <c:v>16</c:v>
                </c:pt>
                <c:pt idx="18">
                  <c:v>16</c:v>
                </c:pt>
              </c:numCache>
            </c:numRef>
          </c:val>
          <c:smooth val="0"/>
          <c:extLst>
            <c:ext xmlns:c16="http://schemas.microsoft.com/office/drawing/2014/chart" uri="{C3380CC4-5D6E-409C-BE32-E72D297353CC}">
              <c16:uniqueId val="{00000000-1E13-43B9-9B8F-C901D3A1A43B}"/>
            </c:ext>
          </c:extLst>
        </c:ser>
        <c:ser>
          <c:idx val="1"/>
          <c:order val="1"/>
          <c:tx>
            <c:strRef>
              <c:f>'F3'!$C$5</c:f>
              <c:strCache>
                <c:ptCount val="1"/>
                <c:pt idx="0">
                  <c:v>Cebolla morada</c:v>
                </c:pt>
              </c:strCache>
            </c:strRef>
          </c:tx>
          <c:spPr>
            <a:ln w="28575" cap="rnd">
              <a:solidFill>
                <a:srgbClr val="FBBB27"/>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'F3'!$C$6:$C$24</c:f>
              <c:numCache>
                <c:formatCode>_("$"* #,##0.00_);_("$"* \(#,##0.00\);_("$"* "-"??_);_(@_)</c:formatCode>
                <c:ptCount val="19"/>
                <c:pt idx="0">
                  <c:v>32</c:v>
                </c:pt>
                <c:pt idx="1">
                  <c:v>32</c:v>
                </c:pt>
                <c:pt idx="2">
                  <c:v>28</c:v>
                </c:pt>
                <c:pt idx="3">
                  <c:v>32</c:v>
                </c:pt>
                <c:pt idx="4">
                  <c:v>32</c:v>
                </c:pt>
                <c:pt idx="5">
                  <c:v>32</c:v>
                </c:pt>
                <c:pt idx="6">
                  <c:v>26</c:v>
                </c:pt>
                <c:pt idx="7">
                  <c:v>26</c:v>
                </c:pt>
                <c:pt idx="8">
                  <c:v>26</c:v>
                </c:pt>
                <c:pt idx="9">
                  <c:v>26</c:v>
                </c:pt>
                <c:pt idx="10">
                  <c:v>18</c:v>
                </c:pt>
                <c:pt idx="11">
                  <c:v>22</c:v>
                </c:pt>
                <c:pt idx="12">
                  <c:v>22</c:v>
                </c:pt>
                <c:pt idx="13">
                  <c:v>22</c:v>
                </c:pt>
                <c:pt idx="14">
                  <c:v>22</c:v>
                </c:pt>
                <c:pt idx="15">
                  <c:v>22</c:v>
                </c:pt>
                <c:pt idx="16">
                  <c:v>22</c:v>
                </c:pt>
                <c:pt idx="17">
                  <c:v>20</c:v>
                </c:pt>
                <c:pt idx="18">
                  <c:v>18</c:v>
                </c:pt>
              </c:numCache>
            </c:numRef>
          </c:val>
          <c:smooth val="0"/>
          <c:extLst>
            <c:ext xmlns:c16="http://schemas.microsoft.com/office/drawing/2014/chart" uri="{C3380CC4-5D6E-409C-BE32-E72D297353CC}">
              <c16:uniqueId val="{00000001-1E13-43B9-9B8F-C901D3A1A43B}"/>
            </c:ext>
          </c:extLst>
        </c:ser>
        <c:ser>
          <c:idx val="2"/>
          <c:order val="2"/>
          <c:tx>
            <c:strRef>
              <c:f>'F3'!$D$5</c:f>
              <c:strCache>
                <c:ptCount val="1"/>
                <c:pt idx="0">
                  <c:v>Limón con semilla</c:v>
                </c:pt>
              </c:strCache>
            </c:strRef>
          </c:tx>
          <c:spPr>
            <a:ln w="28575" cap="rnd">
              <a:solidFill>
                <a:srgbClr val="BDCFD6"/>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'F3'!$D$6:$D$24</c:f>
              <c:numCache>
                <c:formatCode>_("$"* #,##0.00_);_("$"* \(#,##0.00\);_("$"* "-"??_);_(@_)</c:formatCode>
                <c:ptCount val="19"/>
                <c:pt idx="0">
                  <c:v>10</c:v>
                </c:pt>
                <c:pt idx="1">
                  <c:v>10</c:v>
                </c:pt>
                <c:pt idx="2">
                  <c:v>14</c:v>
                </c:pt>
                <c:pt idx="3">
                  <c:v>12</c:v>
                </c:pt>
                <c:pt idx="4">
                  <c:v>12</c:v>
                </c:pt>
                <c:pt idx="5">
                  <c:v>12</c:v>
                </c:pt>
                <c:pt idx="6">
                  <c:v>10</c:v>
                </c:pt>
                <c:pt idx="7">
                  <c:v>10</c:v>
                </c:pt>
                <c:pt idx="8">
                  <c:v>10</c:v>
                </c:pt>
                <c:pt idx="9">
                  <c:v>10</c:v>
                </c:pt>
                <c:pt idx="10">
                  <c:v>13</c:v>
                </c:pt>
                <c:pt idx="11">
                  <c:v>11</c:v>
                </c:pt>
                <c:pt idx="12">
                  <c:v>11</c:v>
                </c:pt>
                <c:pt idx="13">
                  <c:v>10</c:v>
                </c:pt>
                <c:pt idx="14">
                  <c:v>10</c:v>
                </c:pt>
                <c:pt idx="15">
                  <c:v>10</c:v>
                </c:pt>
                <c:pt idx="16">
                  <c:v>9</c:v>
                </c:pt>
                <c:pt idx="17">
                  <c:v>9</c:v>
                </c:pt>
                <c:pt idx="18">
                  <c:v>9</c:v>
                </c:pt>
              </c:numCache>
            </c:numRef>
          </c:val>
          <c:smooth val="0"/>
          <c:extLst>
            <c:ext xmlns:c16="http://schemas.microsoft.com/office/drawing/2014/chart" uri="{C3380CC4-5D6E-409C-BE32-E72D297353CC}">
              <c16:uniqueId val="{00000002-1E13-43B9-9B8F-C901D3A1A43B}"/>
            </c:ext>
          </c:extLst>
        </c:ser>
        <c:ser>
          <c:idx val="3"/>
          <c:order val="3"/>
          <c:tx>
            <c:strRef>
              <c:f>'F3'!$E$5</c:f>
              <c:strCache>
                <c:ptCount val="1"/>
                <c:pt idx="0">
                  <c:v>Ciruela amarilla</c:v>
                </c:pt>
              </c:strCache>
            </c:strRef>
          </c:tx>
          <c:spPr>
            <a:ln w="28575" cap="rnd">
              <a:solidFill>
                <a:srgbClr val="7C878E"/>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'F3'!$E$6:$E$24</c:f>
              <c:numCache>
                <c:formatCode>_("$"* #,##0.00_);_("$"* \(#,##0.00\);_("$"* "-"??_);_(@_)</c:formatCode>
                <c:ptCount val="19"/>
                <c:pt idx="0">
                  <c:v>30</c:v>
                </c:pt>
                <c:pt idx="1">
                  <c:v>30</c:v>
                </c:pt>
                <c:pt idx="2">
                  <c:v>25</c:v>
                </c:pt>
                <c:pt idx="3">
                  <c:v>25</c:v>
                </c:pt>
                <c:pt idx="4">
                  <c:v>25</c:v>
                </c:pt>
                <c:pt idx="5">
                  <c:v>25</c:v>
                </c:pt>
                <c:pt idx="6">
                  <c:v>15</c:v>
                </c:pt>
                <c:pt idx="7">
                  <c:v>15</c:v>
                </c:pt>
                <c:pt idx="8">
                  <c:v>20</c:v>
                </c:pt>
                <c:pt idx="9">
                  <c:v>21</c:v>
                </c:pt>
                <c:pt idx="10">
                  <c:v>21</c:v>
                </c:pt>
                <c:pt idx="11">
                  <c:v>15</c:v>
                </c:pt>
                <c:pt idx="12">
                  <c:v>15</c:v>
                </c:pt>
                <c:pt idx="13">
                  <c:v>15</c:v>
                </c:pt>
                <c:pt idx="14">
                  <c:v>15</c:v>
                </c:pt>
                <c:pt idx="15">
                  <c:v>15</c:v>
                </c:pt>
                <c:pt idx="16">
                  <c:v>15</c:v>
                </c:pt>
                <c:pt idx="17">
                  <c:v>15</c:v>
                </c:pt>
                <c:pt idx="18">
                  <c:v>15</c:v>
                </c:pt>
              </c:numCache>
            </c:numRef>
          </c:val>
          <c:smooth val="0"/>
          <c:extLst>
            <c:ext xmlns:c16="http://schemas.microsoft.com/office/drawing/2014/chart" uri="{C3380CC4-5D6E-409C-BE32-E72D297353CC}">
              <c16:uniqueId val="{00000003-1E13-43B9-9B8F-C901D3A1A43B}"/>
            </c:ext>
          </c:extLst>
        </c:ser>
        <c:ser>
          <c:idx val="4"/>
          <c:order val="4"/>
          <c:tx>
            <c:strRef>
              <c:f>'F3'!$F$5</c:f>
              <c:strCache>
                <c:ptCount val="1"/>
                <c:pt idx="0">
                  <c:v>Calabaza</c:v>
                </c:pt>
              </c:strCache>
            </c:strRef>
          </c:tx>
          <c:spPr>
            <a:ln w="28575" cap="rnd">
              <a:solidFill>
                <a:srgbClr val="004A98"/>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'F3'!$F$6:$F$24</c:f>
              <c:numCache>
                <c:formatCode>_("$"* #,##0.00_);_("$"* \(#,##0.00\);_("$"* "-"??_);_(@_)</c:formatCode>
                <c:ptCount val="19"/>
                <c:pt idx="0">
                  <c:v>16</c:v>
                </c:pt>
                <c:pt idx="1">
                  <c:v>16</c:v>
                </c:pt>
                <c:pt idx="2">
                  <c:v>16</c:v>
                </c:pt>
                <c:pt idx="3">
                  <c:v>15</c:v>
                </c:pt>
                <c:pt idx="4">
                  <c:v>15</c:v>
                </c:pt>
                <c:pt idx="5">
                  <c:v>15</c:v>
                </c:pt>
                <c:pt idx="6">
                  <c:v>13</c:v>
                </c:pt>
                <c:pt idx="7">
                  <c:v>13</c:v>
                </c:pt>
                <c:pt idx="8">
                  <c:v>13</c:v>
                </c:pt>
                <c:pt idx="9">
                  <c:v>12</c:v>
                </c:pt>
                <c:pt idx="10">
                  <c:v>12</c:v>
                </c:pt>
                <c:pt idx="11">
                  <c:v>12</c:v>
                </c:pt>
                <c:pt idx="12">
                  <c:v>12</c:v>
                </c:pt>
                <c:pt idx="13">
                  <c:v>13</c:v>
                </c:pt>
                <c:pt idx="14">
                  <c:v>13</c:v>
                </c:pt>
                <c:pt idx="15">
                  <c:v>13</c:v>
                </c:pt>
                <c:pt idx="16">
                  <c:v>13</c:v>
                </c:pt>
                <c:pt idx="17">
                  <c:v>13</c:v>
                </c:pt>
                <c:pt idx="18">
                  <c:v>13</c:v>
                </c:pt>
              </c:numCache>
            </c:numRef>
          </c:val>
          <c:smooth val="0"/>
          <c:extLst>
            <c:ext xmlns:c16="http://schemas.microsoft.com/office/drawing/2014/chart" uri="{C3380CC4-5D6E-409C-BE32-E72D297353CC}">
              <c16:uniqueId val="{00000004-1E13-43B9-9B8F-C901D3A1A43B}"/>
            </c:ext>
          </c:extLst>
        </c:ser>
        <c:ser>
          <c:idx val="5"/>
          <c:order val="5"/>
          <c:tx>
            <c:strRef>
              <c:f>Hoja1!#REF!</c:f>
              <c:strCache>
                <c:ptCount val="1"/>
                <c:pt idx="0">
                  <c:v>#REF!</c:v>
                </c:pt>
              </c:strCache>
            </c:strRef>
          </c:tx>
          <c:spPr>
            <a:ln w="28575" cap="rnd">
              <a:solidFill>
                <a:schemeClr val="accent6"/>
              </a:solidFill>
              <a:round/>
            </a:ln>
            <a:effectLst/>
          </c:spPr>
          <c:marker>
            <c:symbol val="none"/>
          </c:marker>
          <c:cat>
            <c:strRef>
              <c:f>'F3'!$A$6:$A$24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Hoja1!#REF!</c:f>
              <c:numCache>
                <c:formatCode>General</c:formatCode>
                <c:ptCount val="1"/>
                <c:pt idx="0">
                  <c:v>1</c:v>
                </c:pt>
              </c:numCache>
            </c:numRef>
          </c:val>
          <c:smooth val="0"/>
          <c:extLst>
            <c:ext xmlns:c16="http://schemas.microsoft.com/office/drawing/2014/chart" uri="{C3380CC4-5D6E-409C-BE32-E72D297353CC}">
              <c16:uniqueId val="{00000005-1E13-43B9-9B8F-C901D3A1A43B}"/>
            </c:ext>
          </c:extLst>
        </c:ser>
        <c:dLbls>
          <c:showLegendKey val="0"/>
          <c:showVal val="0"/>
          <c:showCatName val="0"/>
          <c:showSerName val="0"/>
          <c:showPercent val="0"/>
          <c:showBubbleSize val="0"/>
        </c:dLbls>
        <c:smooth val="0"/>
        <c:axId val="349367520"/>
        <c:axId val="349364384"/>
      </c:lineChart>
      <c:catAx>
        <c:axId val="34936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49364384"/>
        <c:crosses val="autoZero"/>
        <c:auto val="1"/>
        <c:lblAlgn val="ctr"/>
        <c:lblOffset val="100"/>
        <c:noMultiLvlLbl val="0"/>
      </c:catAx>
      <c:valAx>
        <c:axId val="349364384"/>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9367520"/>
        <c:crosses val="autoZero"/>
        <c:crossBetween val="between"/>
      </c:val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782756279701289"/>
          <c:y val="0.10643087277153292"/>
          <c:w val="0.65273317758594707"/>
          <c:h val="0.768939745673217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6BB1-4A9E-A67F-D4A1507FDC96}"/>
              </c:ext>
            </c:extLst>
          </c:dPt>
          <c:dPt>
            <c:idx val="1"/>
            <c:bubble3D val="0"/>
            <c:spPr>
              <a:solidFill>
                <a:srgbClr val="393D3F"/>
              </a:solidFill>
            </c:spPr>
            <c:extLst>
              <c:ext xmlns:c16="http://schemas.microsoft.com/office/drawing/2014/chart" uri="{C3380CC4-5D6E-409C-BE32-E72D297353CC}">
                <c16:uniqueId val="{00000003-6BB1-4A9E-A67F-D4A1507FDC96}"/>
              </c:ext>
            </c:extLst>
          </c:dPt>
          <c:dPt>
            <c:idx val="2"/>
            <c:bubble3D val="0"/>
            <c:spPr>
              <a:solidFill>
                <a:srgbClr val="BDCFD6"/>
              </a:solidFill>
            </c:spPr>
            <c:extLst>
              <c:ext xmlns:c16="http://schemas.microsoft.com/office/drawing/2014/chart" uri="{C3380CC4-5D6E-409C-BE32-E72D297353CC}">
                <c16:uniqueId val="{00000005-6BB1-4A9E-A67F-D4A1507FDC96}"/>
              </c:ext>
            </c:extLst>
          </c:dPt>
          <c:dPt>
            <c:idx val="3"/>
            <c:bubble3D val="0"/>
            <c:spPr>
              <a:solidFill>
                <a:srgbClr val="4F81BD">
                  <a:lumMod val="20000"/>
                  <a:lumOff val="80000"/>
                </a:srgbClr>
              </a:solidFill>
            </c:spPr>
            <c:extLst>
              <c:ext xmlns:c16="http://schemas.microsoft.com/office/drawing/2014/chart" uri="{C3380CC4-5D6E-409C-BE32-E72D297353CC}">
                <c16:uniqueId val="{00000007-6BB1-4A9E-A67F-D4A1507FDC96}"/>
              </c:ext>
            </c:extLst>
          </c:dPt>
          <c:dPt>
            <c:idx val="4"/>
            <c:bubble3D val="0"/>
            <c:spPr>
              <a:solidFill>
                <a:srgbClr val="EEECE1">
                  <a:lumMod val="75000"/>
                </a:srgbClr>
              </a:solidFill>
            </c:spPr>
            <c:extLst>
              <c:ext xmlns:c16="http://schemas.microsoft.com/office/drawing/2014/chart" uri="{C3380CC4-5D6E-409C-BE32-E72D297353CC}">
                <c16:uniqueId val="{00000009-6BB1-4A9E-A67F-D4A1507FDC96}"/>
              </c:ext>
            </c:extLst>
          </c:dPt>
          <c:dPt>
            <c:idx val="5"/>
            <c:bubble3D val="0"/>
            <c:spPr>
              <a:solidFill>
                <a:srgbClr val="9E6900"/>
              </a:solidFill>
            </c:spPr>
            <c:extLst>
              <c:ext xmlns:c16="http://schemas.microsoft.com/office/drawing/2014/chart" uri="{C3380CC4-5D6E-409C-BE32-E72D297353CC}">
                <c16:uniqueId val="{0000000B-6BB1-4A9E-A67F-D4A1507FDC96}"/>
              </c:ext>
            </c:extLst>
          </c:dPt>
          <c:dPt>
            <c:idx val="6"/>
            <c:bubble3D val="0"/>
            <c:spPr>
              <a:solidFill>
                <a:srgbClr val="663300"/>
              </a:solidFill>
            </c:spPr>
            <c:extLst>
              <c:ext xmlns:c16="http://schemas.microsoft.com/office/drawing/2014/chart" uri="{C3380CC4-5D6E-409C-BE32-E72D297353CC}">
                <c16:uniqueId val="{0000000D-6BB1-4A9E-A67F-D4A1507FDC96}"/>
              </c:ext>
            </c:extLst>
          </c:dPt>
          <c:dPt>
            <c:idx val="7"/>
            <c:bubble3D val="0"/>
            <c:spPr>
              <a:solidFill>
                <a:srgbClr val="FAD496"/>
              </a:solidFill>
            </c:spPr>
            <c:extLst>
              <c:ext xmlns:c16="http://schemas.microsoft.com/office/drawing/2014/chart" uri="{C3380CC4-5D6E-409C-BE32-E72D297353CC}">
                <c16:uniqueId val="{0000000F-6BB1-4A9E-A67F-D4A1507FDC96}"/>
              </c:ext>
            </c:extLst>
          </c:dPt>
          <c:dPt>
            <c:idx val="8"/>
            <c:bubble3D val="0"/>
            <c:spPr>
              <a:solidFill>
                <a:srgbClr val="FBBB27"/>
              </a:solidFill>
            </c:spPr>
            <c:extLst>
              <c:ext xmlns:c16="http://schemas.microsoft.com/office/drawing/2014/chart" uri="{C3380CC4-5D6E-409C-BE32-E72D297353CC}">
                <c16:uniqueId val="{00000011-6BB1-4A9E-A67F-D4A1507FDC96}"/>
              </c:ext>
            </c:extLst>
          </c:dPt>
          <c:dLbls>
            <c:dLbl>
              <c:idx val="0"/>
              <c:layout>
                <c:manualLayout>
                  <c:x val="-6.2591570383598957E-2"/>
                  <c:y val="-4.4213231966693821E-2"/>
                </c:manualLayout>
              </c:layout>
              <c:tx>
                <c:rich>
                  <a:bodyPr/>
                  <a:lstStyle/>
                  <a:p>
                    <a:r>
                      <a:rPr lang="en-US"/>
                      <a:t>Elaboración de alimentos.</a:t>
                    </a:r>
                  </a:p>
                  <a:p>
                    <a:r>
                      <a:rPr lang="en-US"/>
                      <a:t>20.0%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BB1-4A9E-A67F-D4A1507FDC96}"/>
                </c:ext>
              </c:extLst>
            </c:dLbl>
            <c:dLbl>
              <c:idx val="1"/>
              <c:layout>
                <c:manualLayout>
                  <c:x val="-1.0890133578663492E-3"/>
                  <c:y val="0.1233670618758862"/>
                </c:manualLayout>
              </c:layout>
              <c:tx>
                <c:rich>
                  <a:bodyPr/>
                  <a:lstStyle/>
                  <a:p>
                    <a:r>
                      <a:rPr lang="en-US"/>
                      <a:t>Fabricación y ensamble de maquinaria, equipos, aparatos y accesorios y artículos eléctricos, electrónicos y sus partes.</a:t>
                    </a:r>
                  </a:p>
                  <a:p>
                    <a:r>
                      <a:rPr lang="en-US"/>
                      <a:t>14.2%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BB1-4A9E-A67F-D4A1507FDC96}"/>
                </c:ext>
              </c:extLst>
            </c:dLbl>
            <c:dLbl>
              <c:idx val="2"/>
              <c:layout>
                <c:manualLayout>
                  <c:x val="1.8929656988752694E-2"/>
                  <c:y val="5.6499834072465081E-2"/>
                </c:manualLayout>
              </c:layout>
              <c:tx>
                <c:rich>
                  <a:bodyPr/>
                  <a:lstStyle/>
                  <a:p>
                    <a:r>
                      <a:rPr lang="en-US"/>
                      <a:t>Fabricación de productos metálicos, excepto maquinaria y equipo.</a:t>
                    </a:r>
                  </a:p>
                  <a:p>
                    <a:r>
                      <a:rPr lang="en-US"/>
                      <a:t> 10.2%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BB1-4A9E-A67F-D4A1507FDC96}"/>
                </c:ext>
              </c:extLst>
            </c:dLbl>
            <c:dLbl>
              <c:idx val="3"/>
              <c:layout>
                <c:manualLayout>
                  <c:x val="1.7596125226614714E-3"/>
                  <c:y val="1.5081425166681751E-2"/>
                </c:manualLayout>
              </c:layout>
              <c:tx>
                <c:rich>
                  <a:bodyPr/>
                  <a:lstStyle/>
                  <a:p>
                    <a:r>
                      <a:rPr lang="en-US"/>
                      <a:t>Industria química. 9.1%</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BB1-4A9E-A67F-D4A1507FDC96}"/>
                </c:ext>
              </c:extLst>
            </c:dLbl>
            <c:dLbl>
              <c:idx val="4"/>
              <c:layout>
                <c:manualLayout>
                  <c:x val="-1.7636803131567316E-2"/>
                  <c:y val="4.0106193622348928E-2"/>
                </c:manualLayout>
              </c:layout>
              <c:tx>
                <c:rich>
                  <a:bodyPr/>
                  <a:lstStyle/>
                  <a:p>
                    <a:r>
                      <a:rPr lang="en-US"/>
                      <a:t>Fabricación de productos de hule y plástico.</a:t>
                    </a:r>
                  </a:p>
                  <a:p>
                    <a:r>
                      <a:rPr lang="en-US"/>
                      <a:t> 8.8%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BB1-4A9E-A67F-D4A1507FDC96}"/>
                </c:ext>
              </c:extLst>
            </c:dLbl>
            <c:dLbl>
              <c:idx val="5"/>
              <c:layout/>
              <c:tx>
                <c:rich>
                  <a:bodyPr/>
                  <a:lstStyle/>
                  <a:p>
                    <a:r>
                      <a:rPr lang="en-US"/>
                      <a:t>Construcción, reconstrucción y ensamble de equipo de transporte y sus partes.</a:t>
                    </a:r>
                  </a:p>
                  <a:p>
                    <a:r>
                      <a:rPr lang="en-US"/>
                      <a:t> 6.3%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BB1-4A9E-A67F-D4A1507FDC96}"/>
                </c:ext>
              </c:extLst>
            </c:dLbl>
            <c:dLbl>
              <c:idx val="6"/>
              <c:layout>
                <c:manualLayout>
                  <c:x val="-3.6603349839002083E-2"/>
                  <c:y val="-5.3519413521585665E-2"/>
                </c:manualLayout>
              </c:layout>
              <c:tx>
                <c:rich>
                  <a:bodyPr/>
                  <a:lstStyle/>
                  <a:p>
                    <a:r>
                      <a:rPr lang="en-US"/>
                      <a:t>Fabricación y/o reparación de muebles de madera y sus partes; excepto de metal y de plástico moldeado.</a:t>
                    </a:r>
                  </a:p>
                  <a:p>
                    <a:r>
                      <a:rPr lang="en-US"/>
                      <a:t>4.3%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BB1-4A9E-A67F-D4A1507FDC96}"/>
                </c:ext>
              </c:extLst>
            </c:dLbl>
            <c:dLbl>
              <c:idx val="7"/>
              <c:layout>
                <c:manualLayout>
                  <c:x val="2.9446834609591329E-3"/>
                  <c:y val="-0.11708763990708058"/>
                </c:manualLayout>
              </c:layout>
              <c:tx>
                <c:rich>
                  <a:bodyPr/>
                  <a:lstStyle/>
                  <a:p>
                    <a:r>
                      <a:rPr lang="en-US"/>
                      <a:t>Elaboración de bebidas.</a:t>
                    </a:r>
                  </a:p>
                  <a:p>
                    <a:r>
                      <a:rPr lang="en-US"/>
                      <a:t> 4.3%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BB1-4A9E-A67F-D4A1507FDC96}"/>
                </c:ext>
              </c:extLst>
            </c:dLbl>
            <c:dLbl>
              <c:idx val="8"/>
              <c:layout>
                <c:manualLayout>
                  <c:x val="-3.7599552633240433E-3"/>
                  <c:y val="-7.7906054846592451E-2"/>
                </c:manualLayout>
              </c:layout>
              <c:tx>
                <c:rich>
                  <a:bodyPr/>
                  <a:lstStyle/>
                  <a:p>
                    <a:r>
                      <a:rPr lang="en-US"/>
                      <a:t>Otras</a:t>
                    </a:r>
                  </a:p>
                  <a:p>
                    <a:r>
                      <a:rPr lang="en-US"/>
                      <a:t> 22.8%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BB1-4A9E-A67F-D4A1507FDC96}"/>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'F29'!$A$9:$A$17</c:f>
              <c:strCache>
                <c:ptCount val="9"/>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Fabricación y/o reparación de muebles de madera y sus partes; excepto de metal y de plástico moldeado.</c:v>
                </c:pt>
                <c:pt idx="7">
                  <c:v>Elaboración de bebidas.</c:v>
                </c:pt>
                <c:pt idx="8">
                  <c:v>Otras</c:v>
                </c:pt>
              </c:strCache>
            </c:strRef>
          </c:cat>
          <c:val>
            <c:numRef>
              <c:f>'F29'!$B$9:$B$17</c:f>
              <c:numCache>
                <c:formatCode>0.0%</c:formatCode>
                <c:ptCount val="9"/>
                <c:pt idx="0">
                  <c:v>0.19977190317202592</c:v>
                </c:pt>
                <c:pt idx="1">
                  <c:v>0.14225145498787692</c:v>
                </c:pt>
                <c:pt idx="2">
                  <c:v>0.10233451009241404</c:v>
                </c:pt>
                <c:pt idx="3">
                  <c:v>9.0529193346885653E-2</c:v>
                </c:pt>
                <c:pt idx="4">
                  <c:v>8.7960927535727193E-2</c:v>
                </c:pt>
                <c:pt idx="5">
                  <c:v>6.2670038785166735E-2</c:v>
                </c:pt>
                <c:pt idx="6">
                  <c:v>4.3436339655330024E-2</c:v>
                </c:pt>
                <c:pt idx="7">
                  <c:v>4.2681095387133425E-2</c:v>
                </c:pt>
                <c:pt idx="8">
                  <c:v>0.22836453703744009</c:v>
                </c:pt>
              </c:numCache>
            </c:numRef>
          </c:val>
          <c:extLst>
            <c:ext xmlns:c16="http://schemas.microsoft.com/office/drawing/2014/chart" uri="{C3380CC4-5D6E-409C-BE32-E72D297353CC}">
              <c16:uniqueId val="{00000012-6BB1-4A9E-A67F-D4A1507FDC96}"/>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757-45BE-A2BE-54219092D15E}"/>
              </c:ext>
            </c:extLst>
          </c:dPt>
          <c:dPt>
            <c:idx val="5"/>
            <c:invertIfNegative val="0"/>
            <c:bubble3D val="0"/>
            <c:extLst>
              <c:ext xmlns:c16="http://schemas.microsoft.com/office/drawing/2014/chart" uri="{C3380CC4-5D6E-409C-BE32-E72D297353CC}">
                <c16:uniqueId val="{00000002-A757-45BE-A2BE-54219092D15E}"/>
              </c:ext>
            </c:extLst>
          </c:dPt>
          <c:dPt>
            <c:idx val="6"/>
            <c:invertIfNegative val="0"/>
            <c:bubble3D val="0"/>
            <c:spPr>
              <a:solidFill>
                <a:srgbClr val="FBBB27"/>
              </a:solidFill>
              <a:ln>
                <a:noFill/>
              </a:ln>
              <a:effectLst/>
            </c:spPr>
            <c:extLst>
              <c:ext xmlns:c16="http://schemas.microsoft.com/office/drawing/2014/chart" uri="{C3380CC4-5D6E-409C-BE32-E72D297353CC}">
                <c16:uniqueId val="{00000004-A757-45BE-A2BE-54219092D15E}"/>
              </c:ext>
            </c:extLst>
          </c:dPt>
          <c:dPt>
            <c:idx val="17"/>
            <c:invertIfNegative val="0"/>
            <c:bubble3D val="0"/>
            <c:extLst>
              <c:ext xmlns:c16="http://schemas.microsoft.com/office/drawing/2014/chart" uri="{C3380CC4-5D6E-409C-BE32-E72D297353CC}">
                <c16:uniqueId val="{00000005-A757-45BE-A2BE-54219092D15E}"/>
              </c:ext>
            </c:extLst>
          </c:dPt>
          <c:dPt>
            <c:idx val="18"/>
            <c:invertIfNegative val="0"/>
            <c:bubble3D val="0"/>
            <c:extLst>
              <c:ext xmlns:c16="http://schemas.microsoft.com/office/drawing/2014/chart" uri="{C3380CC4-5D6E-409C-BE32-E72D297353CC}">
                <c16:uniqueId val="{00000006-A757-45BE-A2BE-54219092D15E}"/>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757-45BE-A2BE-54219092D15E}"/>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57-45BE-A2BE-54219092D15E}"/>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57-45BE-A2BE-54219092D15E}"/>
                </c:ext>
              </c:extLst>
            </c:dLbl>
            <c:dLbl>
              <c:idx val="3"/>
              <c:layout>
                <c:manualLayout>
                  <c:x val="0"/>
                  <c:y val="6.42582473183564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57-45BE-A2BE-54219092D15E}"/>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57-45BE-A2BE-54219092D15E}"/>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757-45BE-A2BE-54219092D15E}"/>
                </c:ext>
              </c:extLst>
            </c:dLbl>
            <c:dLbl>
              <c:idx val="6"/>
              <c:layout>
                <c:manualLayout>
                  <c:x val="-4.1798314902580305E-3"/>
                  <c:y val="6.42582473183566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57-45BE-A2BE-54219092D15E}"/>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'F30'!$A$6:$A$12</c:f>
              <c:numCache>
                <c:formatCode>General</c:formatCode>
                <c:ptCount val="7"/>
                <c:pt idx="0">
                  <c:v>2013</c:v>
                </c:pt>
                <c:pt idx="1">
                  <c:v>2014</c:v>
                </c:pt>
                <c:pt idx="2">
                  <c:v>2015</c:v>
                </c:pt>
                <c:pt idx="3">
                  <c:v>2016</c:v>
                </c:pt>
                <c:pt idx="4">
                  <c:v>2017</c:v>
                </c:pt>
                <c:pt idx="5">
                  <c:v>2018</c:v>
                </c:pt>
                <c:pt idx="6" formatCode="mmm\-yy">
                  <c:v>43556</c:v>
                </c:pt>
              </c:numCache>
            </c:numRef>
          </c:cat>
          <c:val>
            <c:numRef>
              <c:f>'F30'!$B$6:$B$12</c:f>
              <c:numCache>
                <c:formatCode>#,##0</c:formatCode>
                <c:ptCount val="7"/>
                <c:pt idx="0">
                  <c:v>282499</c:v>
                </c:pt>
                <c:pt idx="1">
                  <c:v>295797</c:v>
                </c:pt>
                <c:pt idx="2">
                  <c:v>312586</c:v>
                </c:pt>
                <c:pt idx="3">
                  <c:v>334254</c:v>
                </c:pt>
                <c:pt idx="4">
                  <c:v>343480</c:v>
                </c:pt>
                <c:pt idx="5">
                  <c:v>354114</c:v>
                </c:pt>
                <c:pt idx="6">
                  <c:v>354104</c:v>
                </c:pt>
              </c:numCache>
            </c:numRef>
          </c:val>
          <c:extLst>
            <c:ext xmlns:c16="http://schemas.microsoft.com/office/drawing/2014/chart" uri="{C3380CC4-5D6E-409C-BE32-E72D297353CC}">
              <c16:uniqueId val="{0000000B-A757-45BE-A2BE-54219092D15E}"/>
            </c:ext>
          </c:extLst>
        </c:ser>
        <c:dLbls>
          <c:dLblPos val="outEnd"/>
          <c:showLegendKey val="0"/>
          <c:showVal val="1"/>
          <c:showCatName val="0"/>
          <c:showSerName val="0"/>
          <c:showPercent val="0"/>
          <c:showBubbleSize val="0"/>
        </c:dLbls>
        <c:gapWidth val="80"/>
        <c:overlap val="-27"/>
        <c:axId val="224721920"/>
        <c:axId val="225053312"/>
      </c:barChart>
      <c:catAx>
        <c:axId val="224721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053312"/>
        <c:crosses val="autoZero"/>
        <c:auto val="1"/>
        <c:lblAlgn val="ctr"/>
        <c:lblOffset val="100"/>
        <c:noMultiLvlLbl val="0"/>
      </c:catAx>
      <c:valAx>
        <c:axId val="225053312"/>
        <c:scaling>
          <c:orientation val="minMax"/>
        </c:scaling>
        <c:delete val="1"/>
        <c:axPos val="l"/>
        <c:numFmt formatCode="#,##0" sourceLinked="1"/>
        <c:majorTickMark val="out"/>
        <c:minorTickMark val="none"/>
        <c:tickLblPos val="nextTo"/>
        <c:crossAx val="2247219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9682716651569"/>
          <c:y val="9.8803565395909676E-2"/>
          <c:w val="0.48598363257690136"/>
          <c:h val="0.7454681060795002"/>
        </c:manualLayout>
      </c:layout>
      <c:pieChart>
        <c:varyColors val="1"/>
        <c:ser>
          <c:idx val="0"/>
          <c:order val="0"/>
          <c:spPr>
            <a:ln>
              <a:noFill/>
            </a:ln>
          </c:spPr>
          <c:dPt>
            <c:idx val="0"/>
            <c:bubble3D val="0"/>
            <c:spPr>
              <a:solidFill>
                <a:srgbClr val="393D3F"/>
              </a:solidFill>
              <a:ln>
                <a:noFill/>
              </a:ln>
            </c:spPr>
            <c:extLst>
              <c:ext xmlns:c16="http://schemas.microsoft.com/office/drawing/2014/chart" uri="{C3380CC4-5D6E-409C-BE32-E72D297353CC}">
                <c16:uniqueId val="{00000001-89B2-4894-AFDE-D0D3A14E83FD}"/>
              </c:ext>
            </c:extLst>
          </c:dPt>
          <c:dPt>
            <c:idx val="1"/>
            <c:bubble3D val="0"/>
            <c:spPr>
              <a:solidFill>
                <a:srgbClr val="FBD1AF"/>
              </a:solidFill>
              <a:ln>
                <a:noFill/>
              </a:ln>
            </c:spPr>
            <c:extLst>
              <c:ext xmlns:c16="http://schemas.microsoft.com/office/drawing/2014/chart" uri="{C3380CC4-5D6E-409C-BE32-E72D297353CC}">
                <c16:uniqueId val="{00000003-89B2-4894-AFDE-D0D3A14E83FD}"/>
              </c:ext>
            </c:extLst>
          </c:dPt>
          <c:dPt>
            <c:idx val="2"/>
            <c:bubble3D val="0"/>
            <c:spPr>
              <a:solidFill>
                <a:srgbClr val="C9C943"/>
              </a:solidFill>
              <a:ln>
                <a:noFill/>
              </a:ln>
            </c:spPr>
            <c:extLst>
              <c:ext xmlns:c16="http://schemas.microsoft.com/office/drawing/2014/chart" uri="{C3380CC4-5D6E-409C-BE32-E72D297353CC}">
                <c16:uniqueId val="{00000005-89B2-4894-AFDE-D0D3A14E83FD}"/>
              </c:ext>
            </c:extLst>
          </c:dPt>
          <c:dPt>
            <c:idx val="3"/>
            <c:bubble3D val="0"/>
            <c:spPr>
              <a:solidFill>
                <a:srgbClr val="663300"/>
              </a:solidFill>
              <a:ln>
                <a:noFill/>
              </a:ln>
            </c:spPr>
            <c:extLst>
              <c:ext xmlns:c16="http://schemas.microsoft.com/office/drawing/2014/chart" uri="{C3380CC4-5D6E-409C-BE32-E72D297353CC}">
                <c16:uniqueId val="{00000007-89B2-4894-AFDE-D0D3A14E83FD}"/>
              </c:ext>
            </c:extLst>
          </c:dPt>
          <c:dPt>
            <c:idx val="4"/>
            <c:bubble3D val="0"/>
            <c:spPr>
              <a:solidFill>
                <a:srgbClr val="9E6900"/>
              </a:solidFill>
              <a:ln>
                <a:noFill/>
              </a:ln>
            </c:spPr>
            <c:extLst>
              <c:ext xmlns:c16="http://schemas.microsoft.com/office/drawing/2014/chart" uri="{C3380CC4-5D6E-409C-BE32-E72D297353CC}">
                <c16:uniqueId val="{00000009-89B2-4894-AFDE-D0D3A14E83FD}"/>
              </c:ext>
            </c:extLst>
          </c:dPt>
          <c:dPt>
            <c:idx val="5"/>
            <c:bubble3D val="0"/>
            <c:spPr>
              <a:solidFill>
                <a:srgbClr val="FAD496"/>
              </a:solidFill>
              <a:ln>
                <a:noFill/>
              </a:ln>
            </c:spPr>
            <c:extLst>
              <c:ext xmlns:c16="http://schemas.microsoft.com/office/drawing/2014/chart" uri="{C3380CC4-5D6E-409C-BE32-E72D297353CC}">
                <c16:uniqueId val="{0000000B-89B2-4894-AFDE-D0D3A14E83FD}"/>
              </c:ext>
            </c:extLst>
          </c:dPt>
          <c:dPt>
            <c:idx val="6"/>
            <c:bubble3D val="0"/>
            <c:spPr>
              <a:solidFill>
                <a:srgbClr val="FBBB27"/>
              </a:solidFill>
              <a:ln>
                <a:noFill/>
              </a:ln>
            </c:spPr>
            <c:extLst>
              <c:ext xmlns:c16="http://schemas.microsoft.com/office/drawing/2014/chart" uri="{C3380CC4-5D6E-409C-BE32-E72D297353CC}">
                <c16:uniqueId val="{0000000D-89B2-4894-AFDE-D0D3A14E83FD}"/>
              </c:ext>
            </c:extLst>
          </c:dPt>
          <c:dPt>
            <c:idx val="7"/>
            <c:bubble3D val="0"/>
            <c:spPr>
              <a:solidFill>
                <a:srgbClr val="BDCFD6"/>
              </a:solidFill>
              <a:ln>
                <a:noFill/>
              </a:ln>
            </c:spPr>
            <c:extLst>
              <c:ext xmlns:c16="http://schemas.microsoft.com/office/drawing/2014/chart" uri="{C3380CC4-5D6E-409C-BE32-E72D297353CC}">
                <c16:uniqueId val="{0000000F-89B2-4894-AFDE-D0D3A14E83FD}"/>
              </c:ext>
            </c:extLst>
          </c:dPt>
          <c:dPt>
            <c:idx val="8"/>
            <c:bubble3D val="0"/>
            <c:spPr>
              <a:solidFill>
                <a:srgbClr val="7C878E"/>
              </a:solidFill>
              <a:ln>
                <a:noFill/>
              </a:ln>
            </c:spPr>
            <c:extLst>
              <c:ext xmlns:c16="http://schemas.microsoft.com/office/drawing/2014/chart" uri="{C3380CC4-5D6E-409C-BE32-E72D297353CC}">
                <c16:uniqueId val="{00000011-89B2-4894-AFDE-D0D3A14E83FD}"/>
              </c:ext>
            </c:extLst>
          </c:dPt>
          <c:dLbls>
            <c:dLbl>
              <c:idx val="0"/>
              <c:layout>
                <c:manualLayout>
                  <c:x val="3.2357573064770932E-2"/>
                  <c:y val="4.5856607974094313E-2"/>
                </c:manualLayout>
              </c:layout>
              <c:tx>
                <c:rich>
                  <a:bodyPr/>
                  <a:lstStyle/>
                  <a:p>
                    <a:r>
                      <a:rPr lang="en-US"/>
                      <a:t>Compraventa de alimentos, bebidas y productos del tabaco. 18.9%</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9B2-4894-AFDE-D0D3A14E83FD}"/>
                </c:ext>
              </c:extLst>
            </c:dLbl>
            <c:dLbl>
              <c:idx val="1"/>
              <c:layout>
                <c:manualLayout>
                  <c:x val="4.8435772116903635E-2"/>
                  <c:y val="-7.9361465290427036E-3"/>
                </c:manualLayout>
              </c:layout>
              <c:tx>
                <c:rich>
                  <a:bodyPr/>
                  <a:lstStyle/>
                  <a:p>
                    <a:r>
                      <a:rPr lang="en-US"/>
                      <a:t>Compraventa de artículos para el hogar 4.8%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9B2-4894-AFDE-D0D3A14E83FD}"/>
                </c:ext>
              </c:extLst>
            </c:dLbl>
            <c:dLbl>
              <c:idx val="2"/>
              <c:layout>
                <c:manualLayout>
                  <c:x val="3.4572801474460242E-2"/>
                  <c:y val="-7.8526614045739736E-3"/>
                </c:manualLayout>
              </c:layout>
              <c:tx>
                <c:rich>
                  <a:bodyPr/>
                  <a:lstStyle/>
                  <a:p>
                    <a:r>
                      <a:rPr lang="en-US"/>
                      <a:t>Compraventa de equipo de transporte; sus refacciones y accesorios</a:t>
                    </a:r>
                  </a:p>
                  <a:p>
                    <a:r>
                      <a:rPr lang="en-US"/>
                      <a:t>7.9%</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9B2-4894-AFDE-D0D3A14E83FD}"/>
                </c:ext>
              </c:extLst>
            </c:dLbl>
            <c:dLbl>
              <c:idx val="3"/>
              <c:layout>
                <c:manualLayout>
                  <c:x val="5.5994520142180093E-2"/>
                  <c:y val="-2.4488210888484113E-2"/>
                </c:manualLayout>
              </c:layout>
              <c:tx>
                <c:rich>
                  <a:bodyPr/>
                  <a:lstStyle/>
                  <a:p>
                    <a:r>
                      <a:rPr lang="en-US"/>
                      <a:t>Compraventa de gases, combustibles y lubricantes</a:t>
                    </a:r>
                  </a:p>
                  <a:p>
                    <a:r>
                      <a:rPr lang="en-US"/>
                      <a:t>5.7%</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9B2-4894-AFDE-D0D3A14E83FD}"/>
                </c:ext>
              </c:extLst>
            </c:dLbl>
            <c:dLbl>
              <c:idx val="4"/>
              <c:layout/>
              <c:tx>
                <c:rich>
                  <a:bodyPr/>
                  <a:lstStyle/>
                  <a:p>
                    <a:r>
                      <a:rPr lang="en-US"/>
                      <a:t>Compraventa de inmuebles y artículos diversos.</a:t>
                    </a:r>
                  </a:p>
                  <a:p>
                    <a:r>
                      <a:rPr lang="en-US"/>
                      <a:t>3.3%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9B2-4894-AFDE-D0D3A14E83FD}"/>
                </c:ext>
              </c:extLst>
            </c:dLbl>
            <c:dLbl>
              <c:idx val="5"/>
              <c:layout>
                <c:manualLayout>
                  <c:x val="-4.9934505002632967E-2"/>
                  <c:y val="1.4942319368548876E-2"/>
                </c:manualLayout>
              </c:layout>
              <c:tx>
                <c:rich>
                  <a:bodyPr/>
                  <a:lstStyle/>
                  <a:p>
                    <a:r>
                      <a:rPr lang="en-US"/>
                      <a:t>Compraventa de maquinaria, equipo, instrumentos, aparatos, herramientas</a:t>
                    </a:r>
                  </a:p>
                  <a:p>
                    <a:r>
                      <a:rPr lang="en-US"/>
                      <a:t> 12.8%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9B2-4894-AFDE-D0D3A14E83FD}"/>
                </c:ext>
              </c:extLst>
            </c:dLbl>
            <c:dLbl>
              <c:idx val="6"/>
              <c:layout>
                <c:manualLayout>
                  <c:x val="-1.9745425223802002E-2"/>
                  <c:y val="-1.925116373203805E-2"/>
                </c:manualLayout>
              </c:layout>
              <c:tx>
                <c:rich>
                  <a:bodyPr/>
                  <a:lstStyle/>
                  <a:p>
                    <a:r>
                      <a:rPr lang="en-US"/>
                      <a:t>Compraventa de materias primas, materiales y auxiliares. 14.8%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9B2-4894-AFDE-D0D3A14E83FD}"/>
                </c:ext>
              </c:extLst>
            </c:dLbl>
            <c:dLbl>
              <c:idx val="7"/>
              <c:layout>
                <c:manualLayout>
                  <c:x val="-5.2240488414955237E-3"/>
                  <c:y val="0.1010043513458814"/>
                </c:manualLayout>
              </c:layout>
              <c:tx>
                <c:rich>
                  <a:bodyPr/>
                  <a:lstStyle/>
                  <a:p>
                    <a:r>
                      <a:rPr lang="en-US"/>
                      <a:t>Compraventa de prendas de vestir y artículos de uso personal.</a:t>
                    </a:r>
                  </a:p>
                  <a:p>
                    <a:r>
                      <a:rPr lang="en-US"/>
                      <a:t>18.3%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9B2-4894-AFDE-D0D3A14E83FD}"/>
                </c:ext>
              </c:extLst>
            </c:dLbl>
            <c:dLbl>
              <c:idx val="8"/>
              <c:layout>
                <c:manualLayout>
                  <c:x val="-2.7163967877830437E-2"/>
                  <c:y val="3.6145264116575593E-2"/>
                </c:manualLayout>
              </c:layout>
              <c:tx>
                <c:rich>
                  <a:bodyPr/>
                  <a:lstStyle/>
                  <a:p>
                    <a:r>
                      <a:rPr lang="en-US"/>
                      <a:t>Compraventa en tiendas de autoservicios y departamentos especializados</a:t>
                    </a:r>
                  </a:p>
                  <a:p>
                    <a:r>
                      <a:rPr lang="en-US"/>
                      <a:t> 13.5%</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9B2-4894-AFDE-D0D3A14E83FD}"/>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'F31'!$A$6:$A$14</c:f>
              <c:strCache>
                <c:ptCount val="9"/>
                <c:pt idx="0">
                  <c:v>Compraventa de alimentos, bebidas y productos del tabaco.</c:v>
                </c:pt>
                <c:pt idx="1">
                  <c:v>Compraventa de artículos para el hogar.</c:v>
                </c:pt>
                <c:pt idx="2">
                  <c:v>Compraventa de equipo de transporte; sus refacciones y accesorios.</c:v>
                </c:pt>
                <c:pt idx="3">
                  <c:v>Compraventa de gases, combustibles y lubricantes.</c:v>
                </c:pt>
                <c:pt idx="4">
                  <c:v>Compraventa de inmuebles y artículos diversos.</c:v>
                </c:pt>
                <c:pt idx="5">
                  <c:v>Compraventa de maquinaria, equipo, instrumentos, aparatos, herramientas.</c:v>
                </c:pt>
                <c:pt idx="6">
                  <c:v>Compraventa de materias primas, materiales y auxiliares.</c:v>
                </c:pt>
                <c:pt idx="7">
                  <c:v>Compraventa de prendas de vestir y artículos de uso personal.</c:v>
                </c:pt>
                <c:pt idx="8">
                  <c:v>Compraventa en tiendas de autoservicios y departamentos especializados.</c:v>
                </c:pt>
              </c:strCache>
            </c:strRef>
          </c:cat>
          <c:val>
            <c:numRef>
              <c:f>'F31'!$B$6:$B$14</c:f>
              <c:numCache>
                <c:formatCode>0.0%</c:formatCode>
                <c:ptCount val="9"/>
                <c:pt idx="0">
                  <c:v>0.18897837923321961</c:v>
                </c:pt>
                <c:pt idx="1">
                  <c:v>4.844057113164494E-2</c:v>
                </c:pt>
                <c:pt idx="2">
                  <c:v>7.9262024715902671E-2</c:v>
                </c:pt>
                <c:pt idx="3">
                  <c:v>5.7138580755936107E-2</c:v>
                </c:pt>
                <c:pt idx="4">
                  <c:v>3.2736145313241309E-2</c:v>
                </c:pt>
                <c:pt idx="5">
                  <c:v>0.12790310191356211</c:v>
                </c:pt>
                <c:pt idx="6">
                  <c:v>0.14789722793303661</c:v>
                </c:pt>
                <c:pt idx="7">
                  <c:v>0.18251982468427355</c:v>
                </c:pt>
                <c:pt idx="8">
                  <c:v>0.13512414431918307</c:v>
                </c:pt>
              </c:numCache>
            </c:numRef>
          </c:val>
          <c:extLst>
            <c:ext xmlns:c16="http://schemas.microsoft.com/office/drawing/2014/chart" uri="{C3380CC4-5D6E-409C-BE32-E72D297353CC}">
              <c16:uniqueId val="{00000012-89B2-4894-AFDE-D0D3A14E83F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1.9719272094900937E-2"/>
          <c:y val="2.6083384678578764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F00-46D6-AA1F-DE8E793B2871}"/>
              </c:ext>
            </c:extLst>
          </c:dPt>
          <c:dPt>
            <c:idx val="5"/>
            <c:invertIfNegative val="0"/>
            <c:bubble3D val="0"/>
            <c:extLst>
              <c:ext xmlns:c16="http://schemas.microsoft.com/office/drawing/2014/chart" uri="{C3380CC4-5D6E-409C-BE32-E72D297353CC}">
                <c16:uniqueId val="{00000002-FF00-46D6-AA1F-DE8E793B2871}"/>
              </c:ext>
            </c:extLst>
          </c:dPt>
          <c:dPt>
            <c:idx val="6"/>
            <c:invertIfNegative val="0"/>
            <c:bubble3D val="0"/>
            <c:spPr>
              <a:solidFill>
                <a:srgbClr val="FBBB27"/>
              </a:solidFill>
              <a:ln>
                <a:noFill/>
              </a:ln>
              <a:effectLst/>
            </c:spPr>
            <c:extLst>
              <c:ext xmlns:c16="http://schemas.microsoft.com/office/drawing/2014/chart" uri="{C3380CC4-5D6E-409C-BE32-E72D297353CC}">
                <c16:uniqueId val="{00000004-FF00-46D6-AA1F-DE8E793B2871}"/>
              </c:ext>
            </c:extLst>
          </c:dPt>
          <c:dPt>
            <c:idx val="17"/>
            <c:invertIfNegative val="0"/>
            <c:bubble3D val="0"/>
            <c:extLst>
              <c:ext xmlns:c16="http://schemas.microsoft.com/office/drawing/2014/chart" uri="{C3380CC4-5D6E-409C-BE32-E72D297353CC}">
                <c16:uniqueId val="{00000005-FF00-46D6-AA1F-DE8E793B2871}"/>
              </c:ext>
            </c:extLst>
          </c:dPt>
          <c:dPt>
            <c:idx val="18"/>
            <c:invertIfNegative val="0"/>
            <c:bubble3D val="0"/>
            <c:extLst>
              <c:ext xmlns:c16="http://schemas.microsoft.com/office/drawing/2014/chart" uri="{C3380CC4-5D6E-409C-BE32-E72D297353CC}">
                <c16:uniqueId val="{00000006-FF00-46D6-AA1F-DE8E793B287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'F32'!$A$6:$A$12</c:f>
              <c:numCache>
                <c:formatCode>General</c:formatCode>
                <c:ptCount val="7"/>
                <c:pt idx="0">
                  <c:v>2013</c:v>
                </c:pt>
                <c:pt idx="1">
                  <c:v>2014</c:v>
                </c:pt>
                <c:pt idx="2">
                  <c:v>2015</c:v>
                </c:pt>
                <c:pt idx="3">
                  <c:v>2016</c:v>
                </c:pt>
                <c:pt idx="4">
                  <c:v>2017</c:v>
                </c:pt>
                <c:pt idx="5">
                  <c:v>2018</c:v>
                </c:pt>
                <c:pt idx="6" formatCode="mmm\-yy">
                  <c:v>43556</c:v>
                </c:pt>
              </c:numCache>
            </c:numRef>
          </c:cat>
          <c:val>
            <c:numRef>
              <c:f>'F32'!$B$6:$B$12</c:f>
              <c:numCache>
                <c:formatCode>#,##0</c:formatCode>
                <c:ptCount val="7"/>
                <c:pt idx="0">
                  <c:v>523456</c:v>
                </c:pt>
                <c:pt idx="1">
                  <c:v>540644</c:v>
                </c:pt>
                <c:pt idx="2">
                  <c:v>551836</c:v>
                </c:pt>
                <c:pt idx="3">
                  <c:v>575641</c:v>
                </c:pt>
                <c:pt idx="4">
                  <c:v>605107</c:v>
                </c:pt>
                <c:pt idx="5">
                  <c:v>614655</c:v>
                </c:pt>
                <c:pt idx="6">
                  <c:v>630802</c:v>
                </c:pt>
              </c:numCache>
            </c:numRef>
          </c:val>
          <c:extLst>
            <c:ext xmlns:c16="http://schemas.microsoft.com/office/drawing/2014/chart" uri="{C3380CC4-5D6E-409C-BE32-E72D297353CC}">
              <c16:uniqueId val="{00000007-FF00-46D6-AA1F-DE8E793B2871}"/>
            </c:ext>
          </c:extLst>
        </c:ser>
        <c:dLbls>
          <c:dLblPos val="outEnd"/>
          <c:showLegendKey val="0"/>
          <c:showVal val="1"/>
          <c:showCatName val="0"/>
          <c:showSerName val="0"/>
          <c:showPercent val="0"/>
          <c:showBubbleSize val="0"/>
        </c:dLbls>
        <c:gapWidth val="80"/>
        <c:overlap val="-27"/>
        <c:axId val="225239424"/>
        <c:axId val="225243136"/>
      </c:barChart>
      <c:catAx>
        <c:axId val="225239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243136"/>
        <c:crosses val="autoZero"/>
        <c:auto val="1"/>
        <c:lblAlgn val="ctr"/>
        <c:lblOffset val="100"/>
        <c:noMultiLvlLbl val="0"/>
      </c:catAx>
      <c:valAx>
        <c:axId val="225243136"/>
        <c:scaling>
          <c:orientation val="minMax"/>
        </c:scaling>
        <c:delete val="1"/>
        <c:axPos val="l"/>
        <c:numFmt formatCode="#,##0" sourceLinked="1"/>
        <c:majorTickMark val="out"/>
        <c:minorTickMark val="none"/>
        <c:tickLblPos val="nextTo"/>
        <c:crossAx val="2252394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7C878E"/>
              </a:solidFill>
            </c:spPr>
            <c:extLst>
              <c:ext xmlns:c16="http://schemas.microsoft.com/office/drawing/2014/chart" uri="{C3380CC4-5D6E-409C-BE32-E72D297353CC}">
                <c16:uniqueId val="{00000001-F3E3-4A06-824B-0408C394E74D}"/>
              </c:ext>
            </c:extLst>
          </c:dPt>
          <c:dPt>
            <c:idx val="1"/>
            <c:bubble3D val="0"/>
            <c:spPr>
              <a:solidFill>
                <a:srgbClr val="FBBB27"/>
              </a:solidFill>
            </c:spPr>
            <c:extLst>
              <c:ext xmlns:c16="http://schemas.microsoft.com/office/drawing/2014/chart" uri="{C3380CC4-5D6E-409C-BE32-E72D297353CC}">
                <c16:uniqueId val="{00000003-F3E3-4A06-824B-0408C394E74D}"/>
              </c:ext>
            </c:extLst>
          </c:dPt>
          <c:dPt>
            <c:idx val="2"/>
            <c:bubble3D val="0"/>
            <c:spPr>
              <a:solidFill>
                <a:srgbClr val="FAD496"/>
              </a:solidFill>
            </c:spPr>
            <c:extLst>
              <c:ext xmlns:c16="http://schemas.microsoft.com/office/drawing/2014/chart" uri="{C3380CC4-5D6E-409C-BE32-E72D297353CC}">
                <c16:uniqueId val="{00000005-F3E3-4A06-824B-0408C394E74D}"/>
              </c:ext>
            </c:extLst>
          </c:dPt>
          <c:dPt>
            <c:idx val="3"/>
            <c:bubble3D val="0"/>
            <c:spPr>
              <a:solidFill>
                <a:srgbClr val="663300"/>
              </a:solidFill>
            </c:spPr>
            <c:extLst>
              <c:ext xmlns:c16="http://schemas.microsoft.com/office/drawing/2014/chart" uri="{C3380CC4-5D6E-409C-BE32-E72D297353CC}">
                <c16:uniqueId val="{00000007-F3E3-4A06-824B-0408C394E74D}"/>
              </c:ext>
            </c:extLst>
          </c:dPt>
          <c:dPt>
            <c:idx val="4"/>
            <c:bubble3D val="0"/>
            <c:spPr>
              <a:solidFill>
                <a:srgbClr val="95682B"/>
              </a:solidFill>
            </c:spPr>
            <c:extLst>
              <c:ext xmlns:c16="http://schemas.microsoft.com/office/drawing/2014/chart" uri="{C3380CC4-5D6E-409C-BE32-E72D297353CC}">
                <c16:uniqueId val="{00000009-F3E3-4A06-824B-0408C394E74D}"/>
              </c:ext>
            </c:extLst>
          </c:dPt>
          <c:dPt>
            <c:idx val="5"/>
            <c:bubble3D val="0"/>
            <c:spPr>
              <a:solidFill>
                <a:srgbClr val="B5B367"/>
              </a:solidFill>
            </c:spPr>
            <c:extLst>
              <c:ext xmlns:c16="http://schemas.microsoft.com/office/drawing/2014/chart" uri="{C3380CC4-5D6E-409C-BE32-E72D297353CC}">
                <c16:uniqueId val="{0000000B-F3E3-4A06-824B-0408C394E74D}"/>
              </c:ext>
            </c:extLst>
          </c:dPt>
          <c:dPt>
            <c:idx val="6"/>
            <c:bubble3D val="0"/>
            <c:spPr>
              <a:solidFill>
                <a:srgbClr val="FFF915"/>
              </a:solidFill>
            </c:spPr>
            <c:extLst>
              <c:ext xmlns:c16="http://schemas.microsoft.com/office/drawing/2014/chart" uri="{C3380CC4-5D6E-409C-BE32-E72D297353CC}">
                <c16:uniqueId val="{0000000D-F3E3-4A06-824B-0408C394E74D}"/>
              </c:ext>
            </c:extLst>
          </c:dPt>
          <c:dPt>
            <c:idx val="7"/>
            <c:bubble3D val="0"/>
            <c:spPr>
              <a:solidFill>
                <a:srgbClr val="CC9900"/>
              </a:solidFill>
            </c:spPr>
            <c:extLst>
              <c:ext xmlns:c16="http://schemas.microsoft.com/office/drawing/2014/chart" uri="{C3380CC4-5D6E-409C-BE32-E72D297353CC}">
                <c16:uniqueId val="{0000000F-F3E3-4A06-824B-0408C394E74D}"/>
              </c:ext>
            </c:extLst>
          </c:dPt>
          <c:dPt>
            <c:idx val="8"/>
            <c:bubble3D val="0"/>
            <c:spPr>
              <a:solidFill>
                <a:srgbClr val="BDCFD6"/>
              </a:solidFill>
            </c:spPr>
            <c:extLst>
              <c:ext xmlns:c16="http://schemas.microsoft.com/office/drawing/2014/chart" uri="{C3380CC4-5D6E-409C-BE32-E72D297353CC}">
                <c16:uniqueId val="{00000011-F3E3-4A06-824B-0408C394E74D}"/>
              </c:ext>
            </c:extLst>
          </c:dPt>
          <c:dPt>
            <c:idx val="9"/>
            <c:bubble3D val="0"/>
            <c:spPr>
              <a:solidFill>
                <a:srgbClr val="4F81BD">
                  <a:lumMod val="60000"/>
                  <a:lumOff val="40000"/>
                </a:srgbClr>
              </a:solidFill>
            </c:spPr>
            <c:extLst>
              <c:ext xmlns:c16="http://schemas.microsoft.com/office/drawing/2014/chart" uri="{C3380CC4-5D6E-409C-BE32-E72D297353CC}">
                <c16:uniqueId val="{00000013-F3E3-4A06-824B-0408C394E74D}"/>
              </c:ext>
            </c:extLst>
          </c:dPt>
          <c:dPt>
            <c:idx val="10"/>
            <c:bubble3D val="0"/>
            <c:spPr>
              <a:solidFill>
                <a:srgbClr val="393D3F"/>
              </a:solidFill>
            </c:spPr>
            <c:extLst>
              <c:ext xmlns:c16="http://schemas.microsoft.com/office/drawing/2014/chart" uri="{C3380CC4-5D6E-409C-BE32-E72D297353CC}">
                <c16:uniqueId val="{00000015-F3E3-4A06-824B-0408C394E74D}"/>
              </c:ext>
            </c:extLst>
          </c:dPt>
          <c:dPt>
            <c:idx val="11"/>
            <c:bubble3D val="0"/>
            <c:spPr>
              <a:solidFill>
                <a:schemeClr val="bg1">
                  <a:lumMod val="65000"/>
                </a:schemeClr>
              </a:solidFill>
            </c:spPr>
            <c:extLst>
              <c:ext xmlns:c16="http://schemas.microsoft.com/office/drawing/2014/chart" uri="{C3380CC4-5D6E-409C-BE32-E72D297353CC}">
                <c16:uniqueId val="{00000017-F3E3-4A06-824B-0408C394E74D}"/>
              </c:ext>
            </c:extLst>
          </c:dPt>
          <c:dPt>
            <c:idx val="12"/>
            <c:bubble3D val="0"/>
            <c:spPr>
              <a:solidFill>
                <a:schemeClr val="bg1">
                  <a:lumMod val="50000"/>
                </a:schemeClr>
              </a:solidFill>
            </c:spPr>
            <c:extLst>
              <c:ext xmlns:c16="http://schemas.microsoft.com/office/drawing/2014/chart" uri="{C3380CC4-5D6E-409C-BE32-E72D297353CC}">
                <c16:uniqueId val="{00000019-F3E3-4A06-824B-0408C394E74D}"/>
              </c:ext>
            </c:extLst>
          </c:dPt>
          <c:dPt>
            <c:idx val="13"/>
            <c:bubble3D val="0"/>
            <c:spPr>
              <a:solidFill>
                <a:schemeClr val="bg2">
                  <a:lumMod val="75000"/>
                </a:schemeClr>
              </a:solidFill>
            </c:spPr>
            <c:extLst>
              <c:ext xmlns:c16="http://schemas.microsoft.com/office/drawing/2014/chart" uri="{C3380CC4-5D6E-409C-BE32-E72D297353CC}">
                <c16:uniqueId val="{0000001B-F3E3-4A06-824B-0408C394E74D}"/>
              </c:ext>
            </c:extLst>
          </c:dPt>
          <c:dLbls>
            <c:dLbl>
              <c:idx val="0"/>
              <c:layout>
                <c:manualLayout>
                  <c:x val="3.0317406329650763E-2"/>
                  <c:y val="-2.7532116294793779E-2"/>
                </c:manualLayout>
              </c:layout>
              <c:tx>
                <c:rich>
                  <a:bodyPr/>
                  <a:lstStyle/>
                  <a:p>
                    <a:r>
                      <a:rPr lang="en-US"/>
                      <a:t>Servicios de administración pública y seguridad social</a:t>
                    </a:r>
                  </a:p>
                  <a:p>
                    <a:r>
                      <a:rPr lang="en-US"/>
                      <a:t>29.6%</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3E3-4A06-824B-0408C394E74D}"/>
                </c:ext>
              </c:extLst>
            </c:dLbl>
            <c:dLbl>
              <c:idx val="1"/>
              <c:layout>
                <c:manualLayout>
                  <c:x val="-2.3202784811189633E-2"/>
                  <c:y val="2.3451683144069466E-2"/>
                </c:manualLayout>
              </c:layout>
              <c:tx>
                <c:rich>
                  <a:bodyPr/>
                  <a:lstStyle/>
                  <a:p>
                    <a:r>
                      <a:rPr lang="en-US"/>
                      <a:t>Servicios profesionales y técnicos.</a:t>
                    </a:r>
                  </a:p>
                  <a:p>
                    <a:r>
                      <a:rPr lang="en-US"/>
                      <a:t>29.0%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3E3-4A06-824B-0408C394E74D}"/>
                </c:ext>
              </c:extLst>
            </c:dLbl>
            <c:dLbl>
              <c:idx val="2"/>
              <c:layout>
                <c:manualLayout>
                  <c:x val="-6.8349646649786475E-3"/>
                  <c:y val="6.3987265283523123E-2"/>
                </c:manualLayout>
              </c:layout>
              <c:tx>
                <c:rich>
                  <a:bodyPr/>
                  <a:lstStyle/>
                  <a:p>
                    <a:r>
                      <a:rPr lang="en-US"/>
                      <a:t>Preparación y servicio de alimentos y bebidas</a:t>
                    </a:r>
                  </a:p>
                  <a:p>
                    <a:r>
                      <a:rPr lang="en-US"/>
                      <a:t> 8.3%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E3-4A06-824B-0408C394E74D}"/>
                </c:ext>
              </c:extLst>
            </c:dLbl>
            <c:dLbl>
              <c:idx val="3"/>
              <c:layout>
                <c:manualLayout>
                  <c:x val="4.3358569634976418E-3"/>
                  <c:y val="3.9417993643289518E-4"/>
                </c:manualLayout>
              </c:layout>
              <c:tx>
                <c:rich>
                  <a:bodyPr/>
                  <a:lstStyle/>
                  <a:p>
                    <a:r>
                      <a:rPr lang="en-US"/>
                      <a:t>Servicios de enseñanza, investigación científica y difusión cultural</a:t>
                    </a:r>
                  </a:p>
                  <a:p>
                    <a:r>
                      <a:rPr lang="en-US"/>
                      <a:t>8.0%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3E3-4A06-824B-0408C394E74D}"/>
                </c:ext>
              </c:extLst>
            </c:dLbl>
            <c:dLbl>
              <c:idx val="4"/>
              <c:layout>
                <c:manualLayout>
                  <c:x val="-5.4406275063090752E-2"/>
                  <c:y val="-1.8060511198777638E-2"/>
                </c:manualLayout>
              </c:layout>
              <c:tx>
                <c:rich>
                  <a:bodyPr/>
                  <a:lstStyle/>
                  <a:p>
                    <a:r>
                      <a:rPr lang="en-US"/>
                      <a:t>Servicios personales para el hogar y diversos</a:t>
                    </a:r>
                  </a:p>
                  <a:p>
                    <a:r>
                      <a:rPr lang="en-US"/>
                      <a:t> 7.4%</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3E3-4A06-824B-0408C394E74D}"/>
                </c:ext>
              </c:extLst>
            </c:dLbl>
            <c:dLbl>
              <c:idx val="5"/>
              <c:layout>
                <c:manualLayout>
                  <c:x val="6.4455445960302166E-3"/>
                  <c:y val="-4.7422337927840154E-2"/>
                </c:manualLayout>
              </c:layout>
              <c:tx>
                <c:rich>
                  <a:bodyPr/>
                  <a:lstStyle/>
                  <a:p>
                    <a:r>
                      <a:rPr lang="en-US"/>
                      <a:t>Servicios de alojamiento temporal.</a:t>
                    </a:r>
                  </a:p>
                  <a:p>
                    <a:r>
                      <a:rPr lang="en-US"/>
                      <a:t>4.8%</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3E3-4A06-824B-0408C394E74D}"/>
                </c:ext>
              </c:extLst>
            </c:dLbl>
            <c:dLbl>
              <c:idx val="6"/>
              <c:layout>
                <c:manualLayout>
                  <c:x val="7.963291888691533E-2"/>
                  <c:y val="-7.7952223517699232E-2"/>
                </c:manualLayout>
              </c:layout>
              <c:tx>
                <c:rich>
                  <a:bodyPr/>
                  <a:lstStyle/>
                  <a:p>
                    <a:r>
                      <a:rPr lang="en-US"/>
                      <a:t>Servicios médicos, asistencia social y veterinarios</a:t>
                    </a:r>
                  </a:p>
                  <a:p>
                    <a:r>
                      <a:rPr lang="en-US"/>
                      <a:t> 3.9%</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3E3-4A06-824B-0408C394E74D}"/>
                </c:ext>
              </c:extLst>
            </c:dLbl>
            <c:dLbl>
              <c:idx val="7"/>
              <c:layout>
                <c:manualLayout>
                  <c:x val="4.243729765818878E-2"/>
                  <c:y val="-1.8036021359399041E-2"/>
                </c:manualLayout>
              </c:layout>
              <c:tx>
                <c:rich>
                  <a:bodyPr/>
                  <a:lstStyle/>
                  <a:p>
                    <a:r>
                      <a:rPr lang="en-US"/>
                      <a:t>Servicios recreativos y de esparcimiento 3.0%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3E3-4A06-824B-0408C394E74D}"/>
                </c:ext>
              </c:extLst>
            </c:dLbl>
            <c:dLbl>
              <c:idx val="8"/>
              <c:layout/>
              <c:tx>
                <c:rich>
                  <a:bodyPr/>
                  <a:lstStyle/>
                  <a:p>
                    <a:r>
                      <a:rPr lang="en-US"/>
                      <a:t>Servicios financieros y de seguros (bancos, financieras)</a:t>
                    </a:r>
                  </a:p>
                  <a:p>
                    <a:r>
                      <a:rPr lang="en-US"/>
                      <a:t> 2.3%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3E3-4A06-824B-0408C394E74D}"/>
                </c:ext>
              </c:extLst>
            </c:dLbl>
            <c:dLbl>
              <c:idx val="9"/>
              <c:layout>
                <c:manualLayout>
                  <c:x val="3.406312854557441E-2"/>
                  <c:y val="0.17485532361193187"/>
                </c:manualLayout>
              </c:layout>
              <c:tx>
                <c:rich>
                  <a:bodyPr/>
                  <a:lstStyle/>
                  <a:p>
                    <a:r>
                      <a:rPr lang="en-US"/>
                      <a:t>Agrupaciones mercantiles, profesionales, cívicas, políticas, laborales y religiosas</a:t>
                    </a:r>
                  </a:p>
                  <a:p>
                    <a:r>
                      <a:rPr lang="en-US"/>
                      <a:t> 1.0%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3E3-4A06-824B-0408C394E74D}"/>
                </c:ext>
              </c:extLst>
            </c:dLbl>
            <c:dLbl>
              <c:idx val="10"/>
              <c:layout>
                <c:manualLayout>
                  <c:x val="1.741749912869674E-2"/>
                  <c:y val="0.2680832441583747"/>
                </c:manualLayout>
              </c:layout>
              <c:tx>
                <c:rich>
                  <a:bodyPr/>
                  <a:lstStyle/>
                  <a:p>
                    <a:r>
                      <a:rPr lang="en-US"/>
                      <a:t>Otros,</a:t>
                    </a:r>
                  </a:p>
                  <a:p>
                    <a:r>
                      <a:rPr lang="en-US"/>
                      <a:t>2.7%</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F3E3-4A06-824B-0408C394E74D}"/>
                </c:ext>
              </c:extLst>
            </c:dLbl>
            <c:spPr>
              <a:noFill/>
              <a:ln>
                <a:noFill/>
              </a:ln>
              <a:effectLst/>
            </c:spPr>
            <c:showLegendKey val="0"/>
            <c:showVal val="1"/>
            <c:showCatName val="1"/>
            <c:showSerName val="0"/>
            <c:showPercent val="0"/>
            <c:showBubbleSize val="0"/>
            <c:showLeaderLines val="1"/>
            <c:leaderLines>
              <c:spPr>
                <a:ln>
                  <a:solidFill>
                    <a:srgbClr val="9E6900"/>
                  </a:solidFill>
                </a:ln>
              </c:spPr>
            </c:leaderLines>
            <c:extLst>
              <c:ext xmlns:c15="http://schemas.microsoft.com/office/drawing/2012/chart" uri="{CE6537A1-D6FC-4f65-9D91-7224C49458BB}"/>
            </c:extLst>
          </c:dLbls>
          <c:cat>
            <c:strRef>
              <c:f>'F33'!$A$6:$A$16</c:f>
              <c:strCache>
                <c:ptCount val="11"/>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recreativos y de esparcimiento.</c:v>
                </c:pt>
                <c:pt idx="8">
                  <c:v>Servicios financieros y de seguros (bancos, financieras).</c:v>
                </c:pt>
                <c:pt idx="9">
                  <c:v>Agrupaciones mercantiles, profesionales, cívicas, políticas, laborales y religiosas.</c:v>
                </c:pt>
                <c:pt idx="10">
                  <c:v>Otros</c:v>
                </c:pt>
              </c:strCache>
            </c:strRef>
          </c:cat>
          <c:val>
            <c:numRef>
              <c:f>'F33'!$B$6:$B$16</c:f>
              <c:numCache>
                <c:formatCode>0.0%</c:formatCode>
                <c:ptCount val="11"/>
                <c:pt idx="0">
                  <c:v>0.29588365287364338</c:v>
                </c:pt>
                <c:pt idx="1">
                  <c:v>0.28988176955684986</c:v>
                </c:pt>
                <c:pt idx="2">
                  <c:v>8.336213265018183E-2</c:v>
                </c:pt>
                <c:pt idx="3">
                  <c:v>7.9761953830203458E-2</c:v>
                </c:pt>
                <c:pt idx="4">
                  <c:v>7.3807629018297335E-2</c:v>
                </c:pt>
                <c:pt idx="5">
                  <c:v>4.8183106584950584E-2</c:v>
                </c:pt>
                <c:pt idx="6">
                  <c:v>3.9299177871978848E-2</c:v>
                </c:pt>
                <c:pt idx="7">
                  <c:v>2.9757356508064336E-2</c:v>
                </c:pt>
                <c:pt idx="8">
                  <c:v>2.3471707445442469E-2</c:v>
                </c:pt>
                <c:pt idx="9">
                  <c:v>9.8493663621865499E-3</c:v>
                </c:pt>
                <c:pt idx="10">
                  <c:v>2.6865799410908654E-2</c:v>
                </c:pt>
              </c:numCache>
            </c:numRef>
          </c:val>
          <c:extLst>
            <c:ext xmlns:c16="http://schemas.microsoft.com/office/drawing/2014/chart" uri="{C3380CC4-5D6E-409C-BE32-E72D297353CC}">
              <c16:uniqueId val="{0000001C-F3E3-4A06-824B-0408C394E74D}"/>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0B9-42D8-BCAB-650FC4164173}"/>
              </c:ext>
            </c:extLst>
          </c:dPt>
          <c:dPt>
            <c:idx val="5"/>
            <c:invertIfNegative val="0"/>
            <c:bubble3D val="0"/>
            <c:extLst>
              <c:ext xmlns:c16="http://schemas.microsoft.com/office/drawing/2014/chart" uri="{C3380CC4-5D6E-409C-BE32-E72D297353CC}">
                <c16:uniqueId val="{00000002-C0B9-42D8-BCAB-650FC4164173}"/>
              </c:ext>
            </c:extLst>
          </c:dPt>
          <c:dPt>
            <c:idx val="6"/>
            <c:invertIfNegative val="0"/>
            <c:bubble3D val="0"/>
            <c:spPr>
              <a:solidFill>
                <a:srgbClr val="FBBB27"/>
              </a:solidFill>
              <a:ln>
                <a:noFill/>
              </a:ln>
              <a:effectLst/>
            </c:spPr>
            <c:extLst>
              <c:ext xmlns:c16="http://schemas.microsoft.com/office/drawing/2014/chart" uri="{C3380CC4-5D6E-409C-BE32-E72D297353CC}">
                <c16:uniqueId val="{00000004-C0B9-42D8-BCAB-650FC4164173}"/>
              </c:ext>
            </c:extLst>
          </c:dPt>
          <c:dPt>
            <c:idx val="17"/>
            <c:invertIfNegative val="0"/>
            <c:bubble3D val="0"/>
            <c:extLst>
              <c:ext xmlns:c16="http://schemas.microsoft.com/office/drawing/2014/chart" uri="{C3380CC4-5D6E-409C-BE32-E72D297353CC}">
                <c16:uniqueId val="{00000005-C0B9-42D8-BCAB-650FC4164173}"/>
              </c:ext>
            </c:extLst>
          </c:dPt>
          <c:dPt>
            <c:idx val="18"/>
            <c:invertIfNegative val="0"/>
            <c:bubble3D val="0"/>
            <c:extLst>
              <c:ext xmlns:c16="http://schemas.microsoft.com/office/drawing/2014/chart" uri="{C3380CC4-5D6E-409C-BE32-E72D297353CC}">
                <c16:uniqueId val="{00000006-C0B9-42D8-BCAB-650FC416417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0B9-42D8-BCAB-650FC416417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'F34'!$A$6:$A$12</c:f>
              <c:numCache>
                <c:formatCode>General</c:formatCode>
                <c:ptCount val="7"/>
                <c:pt idx="0">
                  <c:v>2013</c:v>
                </c:pt>
                <c:pt idx="1">
                  <c:v>2014</c:v>
                </c:pt>
                <c:pt idx="2">
                  <c:v>2015</c:v>
                </c:pt>
                <c:pt idx="3">
                  <c:v>2016</c:v>
                </c:pt>
                <c:pt idx="4">
                  <c:v>2017</c:v>
                </c:pt>
                <c:pt idx="5">
                  <c:v>2018</c:v>
                </c:pt>
                <c:pt idx="6" formatCode="mmm\-yy">
                  <c:v>43556</c:v>
                </c:pt>
              </c:numCache>
            </c:numRef>
          </c:cat>
          <c:val>
            <c:numRef>
              <c:f>'F34'!$B$6:$B$12</c:f>
              <c:numCache>
                <c:formatCode>#,##0</c:formatCode>
                <c:ptCount val="7"/>
                <c:pt idx="0">
                  <c:v>78051</c:v>
                </c:pt>
                <c:pt idx="1">
                  <c:v>79961</c:v>
                </c:pt>
                <c:pt idx="2">
                  <c:v>82957</c:v>
                </c:pt>
                <c:pt idx="3">
                  <c:v>86097</c:v>
                </c:pt>
                <c:pt idx="4">
                  <c:v>90125</c:v>
                </c:pt>
                <c:pt idx="5">
                  <c:v>93370</c:v>
                </c:pt>
                <c:pt idx="6">
                  <c:v>94774</c:v>
                </c:pt>
              </c:numCache>
            </c:numRef>
          </c:val>
          <c:extLst>
            <c:ext xmlns:c16="http://schemas.microsoft.com/office/drawing/2014/chart" uri="{C3380CC4-5D6E-409C-BE32-E72D297353CC}">
              <c16:uniqueId val="{00000007-C0B9-42D8-BCAB-650FC4164173}"/>
            </c:ext>
          </c:extLst>
        </c:ser>
        <c:dLbls>
          <c:showLegendKey val="0"/>
          <c:showVal val="0"/>
          <c:showCatName val="0"/>
          <c:showSerName val="0"/>
          <c:showPercent val="0"/>
          <c:showBubbleSize val="0"/>
        </c:dLbls>
        <c:gapWidth val="80"/>
        <c:overlap val="-27"/>
        <c:axId val="225423360"/>
        <c:axId val="225424896"/>
      </c:barChart>
      <c:catAx>
        <c:axId val="225423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225424896"/>
        <c:crosses val="autoZero"/>
        <c:auto val="1"/>
        <c:lblAlgn val="ctr"/>
        <c:lblOffset val="100"/>
        <c:noMultiLvlLbl val="0"/>
      </c:catAx>
      <c:valAx>
        <c:axId val="225424896"/>
        <c:scaling>
          <c:orientation val="minMax"/>
        </c:scaling>
        <c:delete val="1"/>
        <c:axPos val="l"/>
        <c:numFmt formatCode="#,##0" sourceLinked="1"/>
        <c:majorTickMark val="out"/>
        <c:minorTickMark val="none"/>
        <c:tickLblPos val="nextTo"/>
        <c:crossAx val="2254233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887353347135951"/>
          <c:y val="0.1656943360222049"/>
          <c:w val="0.5247351621808144"/>
          <c:h val="0.65950320929829132"/>
        </c:manualLayout>
      </c:layout>
      <c:pieChart>
        <c:varyColors val="1"/>
        <c:ser>
          <c:idx val="0"/>
          <c:order val="0"/>
          <c:dPt>
            <c:idx val="0"/>
            <c:bubble3D val="0"/>
            <c:spPr>
              <a:solidFill>
                <a:srgbClr val="C9C943"/>
              </a:solidFill>
            </c:spPr>
            <c:extLst>
              <c:ext xmlns:c16="http://schemas.microsoft.com/office/drawing/2014/chart" uri="{C3380CC4-5D6E-409C-BE32-E72D297353CC}">
                <c16:uniqueId val="{00000001-BC53-448A-A8AF-DEFF1FE12CEE}"/>
              </c:ext>
            </c:extLst>
          </c:dPt>
          <c:dPt>
            <c:idx val="1"/>
            <c:bubble3D val="0"/>
            <c:spPr>
              <a:solidFill>
                <a:srgbClr val="FBBB27"/>
              </a:solidFill>
            </c:spPr>
            <c:extLst>
              <c:ext xmlns:c16="http://schemas.microsoft.com/office/drawing/2014/chart" uri="{C3380CC4-5D6E-409C-BE32-E72D297353CC}">
                <c16:uniqueId val="{00000003-BC53-448A-A8AF-DEFF1FE12CEE}"/>
              </c:ext>
            </c:extLst>
          </c:dPt>
          <c:dPt>
            <c:idx val="3"/>
            <c:bubble3D val="0"/>
            <c:spPr>
              <a:solidFill>
                <a:srgbClr val="FAD496"/>
              </a:solidFill>
            </c:spPr>
            <c:extLst>
              <c:ext xmlns:c16="http://schemas.microsoft.com/office/drawing/2014/chart" uri="{C3380CC4-5D6E-409C-BE32-E72D297353CC}">
                <c16:uniqueId val="{00000005-BC53-448A-A8AF-DEFF1FE12CEE}"/>
              </c:ext>
            </c:extLst>
          </c:dPt>
          <c:dPt>
            <c:idx val="4"/>
            <c:bubble3D val="0"/>
            <c:spPr>
              <a:solidFill>
                <a:srgbClr val="BDCFD6"/>
              </a:solidFill>
            </c:spPr>
            <c:extLst>
              <c:ext xmlns:c16="http://schemas.microsoft.com/office/drawing/2014/chart" uri="{C3380CC4-5D6E-409C-BE32-E72D297353CC}">
                <c16:uniqueId val="{00000007-BC53-448A-A8AF-DEFF1FE12CEE}"/>
              </c:ext>
            </c:extLst>
          </c:dPt>
          <c:dPt>
            <c:idx val="5"/>
            <c:bubble3D val="0"/>
            <c:spPr>
              <a:solidFill>
                <a:schemeClr val="tx1"/>
              </a:solidFill>
            </c:spPr>
            <c:extLst>
              <c:ext xmlns:c16="http://schemas.microsoft.com/office/drawing/2014/chart" uri="{C3380CC4-5D6E-409C-BE32-E72D297353CC}">
                <c16:uniqueId val="{00000009-BC53-448A-A8AF-DEFF1FE12CEE}"/>
              </c:ext>
            </c:extLst>
          </c:dPt>
          <c:dPt>
            <c:idx val="6"/>
            <c:bubble3D val="0"/>
            <c:explosion val="2"/>
            <c:spPr>
              <a:solidFill>
                <a:srgbClr val="7C878E"/>
              </a:solidFill>
            </c:spPr>
            <c:extLst>
              <c:ext xmlns:c16="http://schemas.microsoft.com/office/drawing/2014/chart" uri="{C3380CC4-5D6E-409C-BE32-E72D297353CC}">
                <c16:uniqueId val="{0000000B-BC53-448A-A8AF-DEFF1FE12CEE}"/>
              </c:ext>
            </c:extLst>
          </c:dPt>
          <c:dPt>
            <c:idx val="7"/>
            <c:bubble3D val="0"/>
            <c:spPr>
              <a:solidFill>
                <a:srgbClr val="9E6900"/>
              </a:solidFill>
            </c:spPr>
            <c:extLst>
              <c:ext xmlns:c16="http://schemas.microsoft.com/office/drawing/2014/chart" uri="{C3380CC4-5D6E-409C-BE32-E72D297353CC}">
                <c16:uniqueId val="{0000000D-BC53-448A-A8AF-DEFF1FE12CEE}"/>
              </c:ext>
            </c:extLst>
          </c:dPt>
          <c:dLbls>
            <c:dLbl>
              <c:idx val="0"/>
              <c:layout>
                <c:manualLayout>
                  <c:x val="0.20259135610766046"/>
                  <c:y val="-7.4037210512620348E-3"/>
                </c:manualLayout>
              </c:layout>
              <c:tx>
                <c:rich>
                  <a:bodyPr/>
                  <a:lstStyle/>
                  <a:p>
                    <a:r>
                      <a:rPr lang="en-US"/>
                      <a:t>Agricultura, ganadería, silvicultura, pesca y caza</a:t>
                    </a:r>
                  </a:p>
                  <a:p>
                    <a:r>
                      <a:rPr lang="en-US"/>
                      <a:t> 3.2%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53-448A-A8AF-DEFF1FE12CEE}"/>
                </c:ext>
              </c:extLst>
            </c:dLbl>
            <c:dLbl>
              <c:idx val="1"/>
              <c:layout>
                <c:manualLayout>
                  <c:x val="3.6606711525189788E-2"/>
                  <c:y val="1.72029230635788E-2"/>
                </c:manualLayout>
              </c:layout>
              <c:tx>
                <c:rich>
                  <a:bodyPr/>
                  <a:lstStyle/>
                  <a:p>
                    <a:r>
                      <a:rPr lang="en-US"/>
                      <a:t>Comercio</a:t>
                    </a:r>
                  </a:p>
                  <a:p>
                    <a:r>
                      <a:rPr lang="en-US"/>
                      <a:t> 30.3%</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C53-448A-A8AF-DEFF1FE12CEE}"/>
                </c:ext>
              </c:extLst>
            </c:dLbl>
            <c:dLbl>
              <c:idx val="2"/>
              <c:layout>
                <c:manualLayout>
                  <c:x val="4.075077639751553E-2"/>
                  <c:y val="0.13314381125856536"/>
                </c:manualLayout>
              </c:layout>
              <c:tx>
                <c:rich>
                  <a:bodyPr/>
                  <a:lstStyle/>
                  <a:p>
                    <a:r>
                      <a:rPr lang="en-US"/>
                      <a:t>Industria eléctrica, captación y suministro de agua potable</a:t>
                    </a:r>
                  </a:p>
                  <a:p>
                    <a:r>
                      <a:rPr lang="en-US"/>
                      <a:t>0.1%</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C53-448A-A8AF-DEFF1FE12CEE}"/>
                </c:ext>
              </c:extLst>
            </c:dLbl>
            <c:dLbl>
              <c:idx val="3"/>
              <c:layout>
                <c:manualLayout>
                  <c:x val="-0.10838302277432713"/>
                  <c:y val="7.9934079278341577E-2"/>
                </c:manualLayout>
              </c:layout>
              <c:tx>
                <c:rich>
                  <a:bodyPr/>
                  <a:lstStyle/>
                  <a:p>
                    <a:r>
                      <a:rPr lang="en-US"/>
                      <a:t>Industria de la construcción</a:t>
                    </a:r>
                  </a:p>
                  <a:p>
                    <a:r>
                      <a:rPr lang="en-US"/>
                      <a:t>12.0%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C53-448A-A8AF-DEFF1FE12CEE}"/>
                </c:ext>
              </c:extLst>
            </c:dLbl>
            <c:dLbl>
              <c:idx val="4"/>
              <c:layout>
                <c:manualLayout>
                  <c:x val="2.5999482401656313E-2"/>
                  <c:y val="6.0118830774568477E-2"/>
                </c:manualLayout>
              </c:layout>
              <c:tx>
                <c:rich>
                  <a:bodyPr/>
                  <a:lstStyle/>
                  <a:p>
                    <a:r>
                      <a:rPr lang="en-US"/>
                      <a:t>Industria de la transformación</a:t>
                    </a:r>
                  </a:p>
                  <a:p>
                    <a:r>
                      <a:rPr lang="en-US"/>
                      <a:t> 15.9%</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C53-448A-A8AF-DEFF1FE12CEE}"/>
                </c:ext>
              </c:extLst>
            </c:dLbl>
            <c:dLbl>
              <c:idx val="5"/>
              <c:layout>
                <c:manualLayout>
                  <c:x val="-4.8804434092477568E-2"/>
                  <c:y val="-5.7017087344956195E-3"/>
                </c:manualLayout>
              </c:layout>
              <c:tx>
                <c:rich>
                  <a:bodyPr/>
                  <a:lstStyle/>
                  <a:p>
                    <a:r>
                      <a:rPr lang="en-US"/>
                      <a:t>Industrias extractivas 0.1%</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C53-448A-A8AF-DEFF1FE12CEE}"/>
                </c:ext>
              </c:extLst>
            </c:dLbl>
            <c:dLbl>
              <c:idx val="6"/>
              <c:layout>
                <c:manualLayout>
                  <c:x val="1.5008281573498965E-2"/>
                  <c:y val="-0.10681889149102264"/>
                </c:manualLayout>
              </c:layout>
              <c:tx>
                <c:rich>
                  <a:bodyPr/>
                  <a:lstStyle/>
                  <a:p>
                    <a:r>
                      <a:rPr lang="en-US"/>
                      <a:t>Servicios</a:t>
                    </a:r>
                  </a:p>
                  <a:p>
                    <a:r>
                      <a:rPr lang="en-US"/>
                      <a:t>31.7%</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C53-448A-A8AF-DEFF1FE12CEE}"/>
                </c:ext>
              </c:extLst>
            </c:dLbl>
            <c:dLbl>
              <c:idx val="7"/>
              <c:layout>
                <c:manualLayout>
                  <c:x val="-5.4470755693581778E-2"/>
                  <c:y val="-2.5877569607077804E-2"/>
                </c:manualLayout>
              </c:layout>
              <c:tx>
                <c:rich>
                  <a:bodyPr/>
                  <a:lstStyle/>
                  <a:p>
                    <a:r>
                      <a:rPr lang="en-US"/>
                      <a:t>Transportes y comunicaciones</a:t>
                    </a:r>
                  </a:p>
                  <a:p>
                    <a:r>
                      <a:rPr lang="en-US"/>
                      <a:t>6.6%</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C53-448A-A8AF-DEFF1FE12CEE}"/>
                </c:ext>
              </c:extLst>
            </c:dLbl>
            <c:spPr>
              <a:noFill/>
              <a:ln>
                <a:noFill/>
              </a:ln>
              <a:effectLst/>
            </c:spPr>
            <c:showLegendKey val="0"/>
            <c:showVal val="1"/>
            <c:showCatName val="1"/>
            <c:showSerName val="0"/>
            <c:showPercent val="0"/>
            <c:showBubbleSize val="0"/>
            <c:showLeaderLines val="1"/>
            <c:leaderLines>
              <c:spPr>
                <a:ln>
                  <a:solidFill>
                    <a:srgbClr val="663300"/>
                  </a:solidFill>
                </a:ln>
              </c:spPr>
            </c:leaderLines>
            <c:extLst>
              <c:ext xmlns:c15="http://schemas.microsoft.com/office/drawing/2012/chart" uri="{CE6537A1-D6FC-4f65-9D91-7224C49458BB}"/>
            </c:extLst>
          </c:dLbls>
          <c:cat>
            <c:strRef>
              <c:f>'F35'!$A$6:$A$13</c:f>
              <c:strCache>
                <c:ptCount val="8"/>
                <c:pt idx="0">
                  <c:v>Agricultura, ganadería, silvicultura, pesca y caza</c:v>
                </c:pt>
                <c:pt idx="1">
                  <c:v>Comercio</c:v>
                </c:pt>
                <c:pt idx="2">
                  <c:v>Industria eléctrica, captación y suministro de agua potable</c:v>
                </c:pt>
                <c:pt idx="3">
                  <c:v>Industria de la construcción</c:v>
                </c:pt>
                <c:pt idx="4">
                  <c:v>Industria de la transformación</c:v>
                </c:pt>
                <c:pt idx="5">
                  <c:v>Industrias extractivas</c:v>
                </c:pt>
                <c:pt idx="6">
                  <c:v>Servicios</c:v>
                </c:pt>
                <c:pt idx="7">
                  <c:v>Transportes y comunicaciones</c:v>
                </c:pt>
              </c:strCache>
            </c:strRef>
          </c:cat>
          <c:val>
            <c:numRef>
              <c:f>'F35'!$B$6:$B$13</c:f>
              <c:numCache>
                <c:formatCode>0.0%</c:formatCode>
                <c:ptCount val="8"/>
                <c:pt idx="0">
                  <c:v>3.2445607445079877E-2</c:v>
                </c:pt>
                <c:pt idx="1">
                  <c:v>0.30324772616962459</c:v>
                </c:pt>
                <c:pt idx="2">
                  <c:v>1.3716842171903687E-3</c:v>
                </c:pt>
                <c:pt idx="3">
                  <c:v>0.11974803216071918</c:v>
                </c:pt>
                <c:pt idx="4">
                  <c:v>0.15941080887163145</c:v>
                </c:pt>
                <c:pt idx="5">
                  <c:v>1.3716842171903687E-3</c:v>
                </c:pt>
                <c:pt idx="6">
                  <c:v>0.31650030599109458</c:v>
                </c:pt>
                <c:pt idx="7">
                  <c:v>6.5904150927469554E-2</c:v>
                </c:pt>
              </c:numCache>
            </c:numRef>
          </c:val>
          <c:extLst>
            <c:ext xmlns:c16="http://schemas.microsoft.com/office/drawing/2014/chart" uri="{C3380CC4-5D6E-409C-BE32-E72D297353CC}">
              <c16:uniqueId val="{0000000F-BC53-448A-A8AF-DEFF1FE12C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a:solidFill>
                <a:srgbClr val="A6A6A6">
                  <a:alpha val="89000"/>
                </a:srgbClr>
              </a:solidFill>
            </a:ln>
            <a:effectLst/>
          </c:spPr>
          <c:marker>
            <c:symbol val="circle"/>
            <c:size val="5"/>
            <c:spPr>
              <a:solidFill>
                <a:srgbClr val="FBBB27"/>
              </a:solidFill>
            </c:spPr>
          </c:marker>
          <c:dPt>
            <c:idx val="0"/>
            <c:bubble3D val="0"/>
            <c:extLst>
              <c:ext xmlns:c16="http://schemas.microsoft.com/office/drawing/2014/chart" uri="{C3380CC4-5D6E-409C-BE32-E72D297353CC}">
                <c16:uniqueId val="{00000000-0102-444F-808B-C35AF89EDF0B}"/>
              </c:ext>
            </c:extLst>
          </c:dPt>
          <c:dPt>
            <c:idx val="5"/>
            <c:bubble3D val="0"/>
            <c:extLst>
              <c:ext xmlns:c16="http://schemas.microsoft.com/office/drawing/2014/chart" uri="{C3380CC4-5D6E-409C-BE32-E72D297353CC}">
                <c16:uniqueId val="{00000001-0102-444F-808B-C35AF89EDF0B}"/>
              </c:ext>
            </c:extLst>
          </c:dPt>
          <c:dPt>
            <c:idx val="17"/>
            <c:bubble3D val="0"/>
            <c:extLst>
              <c:ext xmlns:c16="http://schemas.microsoft.com/office/drawing/2014/chart" uri="{C3380CC4-5D6E-409C-BE32-E72D297353CC}">
                <c16:uniqueId val="{00000002-0102-444F-808B-C35AF89EDF0B}"/>
              </c:ext>
            </c:extLst>
          </c:dPt>
          <c:dPt>
            <c:idx val="18"/>
            <c:bubble3D val="0"/>
            <c:extLst>
              <c:ext xmlns:c16="http://schemas.microsoft.com/office/drawing/2014/chart" uri="{C3380CC4-5D6E-409C-BE32-E72D297353CC}">
                <c16:uniqueId val="{00000003-0102-444F-808B-C35AF89EDF0B}"/>
              </c:ext>
            </c:extLst>
          </c:dPt>
          <c:dLbls>
            <c:numFmt formatCode="#,##0.0" sourceLinked="0"/>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'F36'!$A$6:$A$12</c:f>
              <c:numCache>
                <c:formatCode>General</c:formatCode>
                <c:ptCount val="7"/>
                <c:pt idx="0">
                  <c:v>2013</c:v>
                </c:pt>
                <c:pt idx="1">
                  <c:v>2014</c:v>
                </c:pt>
                <c:pt idx="2">
                  <c:v>2015</c:v>
                </c:pt>
                <c:pt idx="3">
                  <c:v>2016</c:v>
                </c:pt>
                <c:pt idx="4">
                  <c:v>2017</c:v>
                </c:pt>
                <c:pt idx="5">
                  <c:v>2018</c:v>
                </c:pt>
                <c:pt idx="6" formatCode="mmm\-yy">
                  <c:v>43556</c:v>
                </c:pt>
              </c:numCache>
            </c:numRef>
          </c:cat>
          <c:val>
            <c:numRef>
              <c:f>'F36'!$B$6:$B$12</c:f>
              <c:numCache>
                <c:formatCode>0.0</c:formatCode>
                <c:ptCount val="7"/>
                <c:pt idx="0">
                  <c:v>280.6928576581559</c:v>
                </c:pt>
                <c:pt idx="1">
                  <c:v>291.6513941218588</c:v>
                </c:pt>
                <c:pt idx="2">
                  <c:v>302.84059104271347</c:v>
                </c:pt>
                <c:pt idx="3">
                  <c:v>313.56126239024422</c:v>
                </c:pt>
                <c:pt idx="4">
                  <c:v>328.99172802908777</c:v>
                </c:pt>
                <c:pt idx="5">
                  <c:v>346.39336314229104</c:v>
                </c:pt>
                <c:pt idx="6">
                  <c:v>366.99092410955802</c:v>
                </c:pt>
              </c:numCache>
            </c:numRef>
          </c:val>
          <c:smooth val="0"/>
          <c:extLst>
            <c:ext xmlns:c16="http://schemas.microsoft.com/office/drawing/2014/chart" uri="{C3380CC4-5D6E-409C-BE32-E72D297353CC}">
              <c16:uniqueId val="{00000004-0102-444F-808B-C35AF89EDF0B}"/>
            </c:ext>
          </c:extLst>
        </c:ser>
        <c:dLbls>
          <c:showLegendKey val="0"/>
          <c:showVal val="0"/>
          <c:showCatName val="0"/>
          <c:showSerName val="0"/>
          <c:showPercent val="0"/>
          <c:showBubbleSize val="0"/>
        </c:dLbls>
        <c:marker val="1"/>
        <c:smooth val="0"/>
        <c:axId val="224941568"/>
        <c:axId val="224943104"/>
      </c:lineChart>
      <c:catAx>
        <c:axId val="224941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224943104"/>
        <c:crosses val="autoZero"/>
        <c:auto val="1"/>
        <c:lblAlgn val="ctr"/>
        <c:lblOffset val="100"/>
        <c:noMultiLvlLbl val="0"/>
      </c:catAx>
      <c:valAx>
        <c:axId val="224943104"/>
        <c:scaling>
          <c:orientation val="minMax"/>
          <c:min val="280"/>
        </c:scaling>
        <c:delete val="1"/>
        <c:axPos val="l"/>
        <c:numFmt formatCode="0.0" sourceLinked="1"/>
        <c:majorTickMark val="out"/>
        <c:minorTickMark val="none"/>
        <c:tickLblPos val="nextTo"/>
        <c:crossAx val="2249415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C878E"/>
            </a:solidFill>
          </c:spPr>
          <c:invertIfNegative val="0"/>
          <c:dPt>
            <c:idx val="1"/>
            <c:invertIfNegative val="0"/>
            <c:bubble3D val="0"/>
            <c:spPr>
              <a:solidFill>
                <a:srgbClr val="FFC000"/>
              </a:solidFill>
            </c:spPr>
            <c:extLst>
              <c:ext xmlns:c16="http://schemas.microsoft.com/office/drawing/2014/chart" uri="{C3380CC4-5D6E-409C-BE32-E72D297353CC}">
                <c16:uniqueId val="{00000001-66C7-4196-82EC-CFE69EAA6A59}"/>
              </c:ext>
            </c:extLst>
          </c:dPt>
          <c:dLbls>
            <c:spPr>
              <a:noFill/>
              <a:ln>
                <a:noFill/>
              </a:ln>
              <a:effectLst/>
            </c:spPr>
            <c:txPr>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'F37'!$A$6:$A$7</c:f>
              <c:strCache>
                <c:ptCount val="2"/>
                <c:pt idx="0">
                  <c:v>I Trimestre 2018</c:v>
                </c:pt>
                <c:pt idx="1">
                  <c:v>I Trimestre 2019</c:v>
                </c:pt>
              </c:strCache>
            </c:strRef>
          </c:cat>
          <c:val>
            <c:numRef>
              <c:f>'F37'!$B$6:$B$7</c:f>
              <c:numCache>
                <c:formatCode>0.0</c:formatCode>
                <c:ptCount val="2"/>
                <c:pt idx="0" formatCode="General">
                  <c:v>2.5</c:v>
                </c:pt>
                <c:pt idx="1">
                  <c:v>2.83</c:v>
                </c:pt>
              </c:numCache>
            </c:numRef>
          </c:val>
          <c:extLst>
            <c:ext xmlns:c16="http://schemas.microsoft.com/office/drawing/2014/chart" uri="{C3380CC4-5D6E-409C-BE32-E72D297353CC}">
              <c16:uniqueId val="{00000002-66C7-4196-82EC-CFE69EAA6A59}"/>
            </c:ext>
          </c:extLst>
        </c:ser>
        <c:dLbls>
          <c:showLegendKey val="0"/>
          <c:showVal val="1"/>
          <c:showCatName val="0"/>
          <c:showSerName val="0"/>
          <c:showPercent val="0"/>
          <c:showBubbleSize val="0"/>
        </c:dLbls>
        <c:gapWidth val="150"/>
        <c:overlap val="-25"/>
        <c:axId val="148438528"/>
        <c:axId val="255026880"/>
      </c:barChart>
      <c:catAx>
        <c:axId val="148438528"/>
        <c:scaling>
          <c:orientation val="minMax"/>
        </c:scaling>
        <c:delete val="0"/>
        <c:axPos val="b"/>
        <c:numFmt formatCode="General" sourceLinked="0"/>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MX"/>
          </a:p>
        </c:txPr>
        <c:crossAx val="255026880"/>
        <c:crosses val="autoZero"/>
        <c:auto val="1"/>
        <c:lblAlgn val="ctr"/>
        <c:lblOffset val="100"/>
        <c:noMultiLvlLbl val="0"/>
      </c:catAx>
      <c:valAx>
        <c:axId val="255026880"/>
        <c:scaling>
          <c:orientation val="minMax"/>
        </c:scaling>
        <c:delete val="1"/>
        <c:axPos val="l"/>
        <c:numFmt formatCode="General" sourceLinked="1"/>
        <c:majorTickMark val="none"/>
        <c:minorTickMark val="none"/>
        <c:tickLblPos val="nextTo"/>
        <c:crossAx val="148438528"/>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c:spPr>
          <c:invertIfNegative val="0"/>
          <c:dPt>
            <c:idx val="15"/>
            <c:invertIfNegative val="0"/>
            <c:bubble3D val="0"/>
            <c:spPr>
              <a:solidFill>
                <a:srgbClr val="95682B"/>
              </a:solidFill>
            </c:spPr>
            <c:extLst>
              <c:ext xmlns:c16="http://schemas.microsoft.com/office/drawing/2014/chart" uri="{C3380CC4-5D6E-409C-BE32-E72D297353CC}">
                <c16:uniqueId val="{00000001-AA4F-473D-AAA0-291F535F6CFF}"/>
              </c:ext>
            </c:extLst>
          </c:dPt>
          <c:dPt>
            <c:idx val="20"/>
            <c:invertIfNegative val="0"/>
            <c:bubble3D val="0"/>
            <c:spPr>
              <a:solidFill>
                <a:srgbClr val="FFC000"/>
              </a:solidFill>
            </c:spPr>
            <c:extLst>
              <c:ext xmlns:c16="http://schemas.microsoft.com/office/drawing/2014/chart" uri="{C3380CC4-5D6E-409C-BE32-E72D297353CC}">
                <c16:uniqueId val="{00000003-AA4F-473D-AAA0-291F535F6CFF}"/>
              </c:ext>
            </c:extLst>
          </c:dPt>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[1]Desocupacion!$A$55:$A$87</c:f>
              <c:strCache>
                <c:ptCount val="33"/>
                <c:pt idx="0">
                  <c:v>Tabasco</c:v>
                </c:pt>
                <c:pt idx="1">
                  <c:v>Ciudad de México</c:v>
                </c:pt>
                <c:pt idx="2">
                  <c:v>Durango</c:v>
                </c:pt>
                <c:pt idx="3">
                  <c:v>Sonora</c:v>
                </c:pt>
                <c:pt idx="4">
                  <c:v>Estado de México</c:v>
                </c:pt>
                <c:pt idx="5">
                  <c:v>Coahuila </c:v>
                </c:pt>
                <c:pt idx="6">
                  <c:v>Nayarit </c:v>
                </c:pt>
                <c:pt idx="7">
                  <c:v>Guanajuato</c:v>
                </c:pt>
                <c:pt idx="8">
                  <c:v>Colima</c:v>
                </c:pt>
                <c:pt idx="9">
                  <c:v>Tlaxcala</c:v>
                </c:pt>
                <c:pt idx="10">
                  <c:v>Baja California Sur</c:v>
                </c:pt>
                <c:pt idx="11">
                  <c:v>Tamaulipas</c:v>
                </c:pt>
                <c:pt idx="12">
                  <c:v>Sinaloa</c:v>
                </c:pt>
                <c:pt idx="13">
                  <c:v>Campeche</c:v>
                </c:pt>
                <c:pt idx="14">
                  <c:v>Nuevo León</c:v>
                </c:pt>
                <c:pt idx="15">
                  <c:v>Nacional</c:v>
                </c:pt>
                <c:pt idx="16">
                  <c:v>Chiapas</c:v>
                </c:pt>
                <c:pt idx="17">
                  <c:v>Aguascalientes</c:v>
                </c:pt>
                <c:pt idx="18">
                  <c:v>Quintana Roo</c:v>
                </c:pt>
                <c:pt idx="19">
                  <c:v>Veracruz </c:v>
                </c:pt>
                <c:pt idx="20">
                  <c:v>Jalisco</c:v>
                </c:pt>
                <c:pt idx="21">
                  <c:v>Puebla</c:v>
                </c:pt>
                <c:pt idx="22">
                  <c:v>Zacatecas</c:v>
                </c:pt>
                <c:pt idx="23">
                  <c:v>Baja California</c:v>
                </c:pt>
                <c:pt idx="24">
                  <c:v>Querétaro</c:v>
                </c:pt>
                <c:pt idx="25">
                  <c:v>Chihuahua</c:v>
                </c:pt>
                <c:pt idx="26">
                  <c:v>Michoacán </c:v>
                </c:pt>
                <c:pt idx="27">
                  <c:v>Hidalgo</c:v>
                </c:pt>
                <c:pt idx="28">
                  <c:v>San Luis Potosí</c:v>
                </c:pt>
                <c:pt idx="29">
                  <c:v>Morelos</c:v>
                </c:pt>
                <c:pt idx="30">
                  <c:v>Guerrero</c:v>
                </c:pt>
                <c:pt idx="31">
                  <c:v>Oaxaca</c:v>
                </c:pt>
                <c:pt idx="32">
                  <c:v>Yucatán</c:v>
                </c:pt>
              </c:strCache>
            </c:strRef>
          </c:cat>
          <c:val>
            <c:numRef>
              <c:f>[1]Desocupacion!$B$55:$B$87</c:f>
              <c:numCache>
                <c:formatCode>General</c:formatCode>
                <c:ptCount val="33"/>
                <c:pt idx="0">
                  <c:v>7.3641350440059998</c:v>
                </c:pt>
                <c:pt idx="1">
                  <c:v>5.1117500338569997</c:v>
                </c:pt>
                <c:pt idx="2">
                  <c:v>4.5560041242880001</c:v>
                </c:pt>
                <c:pt idx="3">
                  <c:v>4.4941686976230004</c:v>
                </c:pt>
                <c:pt idx="4">
                  <c:v>4.4025089425620001</c:v>
                </c:pt>
                <c:pt idx="5">
                  <c:v>4.1640649105229999</c:v>
                </c:pt>
                <c:pt idx="6">
                  <c:v>4.0988370342199998</c:v>
                </c:pt>
                <c:pt idx="7">
                  <c:v>3.8889903127590002</c:v>
                </c:pt>
                <c:pt idx="8">
                  <c:v>3.8555796421430002</c:v>
                </c:pt>
                <c:pt idx="9">
                  <c:v>3.8100419649120001</c:v>
                </c:pt>
                <c:pt idx="10">
                  <c:v>3.6586089009060001</c:v>
                </c:pt>
                <c:pt idx="11">
                  <c:v>3.6580794757550001</c:v>
                </c:pt>
                <c:pt idx="12">
                  <c:v>3.546509157359</c:v>
                </c:pt>
                <c:pt idx="13">
                  <c:v>3.4796521500000002</c:v>
                </c:pt>
                <c:pt idx="14">
                  <c:v>3.4791930868429999</c:v>
                </c:pt>
                <c:pt idx="15">
                  <c:v>3.4647699677060002</c:v>
                </c:pt>
                <c:pt idx="16">
                  <c:v>3.4152567349949998</c:v>
                </c:pt>
                <c:pt idx="17">
                  <c:v>3.328207892335</c:v>
                </c:pt>
                <c:pt idx="18">
                  <c:v>2.9988769217029998</c:v>
                </c:pt>
                <c:pt idx="19">
                  <c:v>2.9316074617179999</c:v>
                </c:pt>
                <c:pt idx="20">
                  <c:v>2.826275601231</c:v>
                </c:pt>
                <c:pt idx="21">
                  <c:v>2.7923126917049998</c:v>
                </c:pt>
                <c:pt idx="22">
                  <c:v>2.769437670571</c:v>
                </c:pt>
                <c:pt idx="23">
                  <c:v>2.7641857047829999</c:v>
                </c:pt>
                <c:pt idx="24">
                  <c:v>2.6572247899999999</c:v>
                </c:pt>
                <c:pt idx="25">
                  <c:v>2.6561204763039998</c:v>
                </c:pt>
                <c:pt idx="26">
                  <c:v>2.4059017193969998</c:v>
                </c:pt>
                <c:pt idx="27">
                  <c:v>2.326567081041</c:v>
                </c:pt>
                <c:pt idx="28">
                  <c:v>2.1879497333110001</c:v>
                </c:pt>
                <c:pt idx="29">
                  <c:v>2.061116126915</c:v>
                </c:pt>
                <c:pt idx="30">
                  <c:v>1.8140000000000001</c:v>
                </c:pt>
                <c:pt idx="31">
                  <c:v>1.807108324239</c:v>
                </c:pt>
                <c:pt idx="32">
                  <c:v>1.6711610487799999</c:v>
                </c:pt>
              </c:numCache>
            </c:numRef>
          </c:val>
          <c:extLst>
            <c:ext xmlns:c16="http://schemas.microsoft.com/office/drawing/2014/chart" uri="{C3380CC4-5D6E-409C-BE32-E72D297353CC}">
              <c16:uniqueId val="{00000004-AA4F-473D-AAA0-291F535F6CFF}"/>
            </c:ext>
          </c:extLst>
        </c:ser>
        <c:dLbls>
          <c:showLegendKey val="0"/>
          <c:showVal val="1"/>
          <c:showCatName val="0"/>
          <c:showSerName val="0"/>
          <c:showPercent val="0"/>
          <c:showBubbleSize val="0"/>
        </c:dLbls>
        <c:gapWidth val="150"/>
        <c:overlap val="-25"/>
        <c:axId val="192585728"/>
        <c:axId val="255029184"/>
      </c:barChart>
      <c:catAx>
        <c:axId val="192585728"/>
        <c:scaling>
          <c:orientation val="minMax"/>
        </c:scaling>
        <c:delete val="0"/>
        <c:axPos val="l"/>
        <c:numFmt formatCode="General" sourceLinked="0"/>
        <c:majorTickMark val="none"/>
        <c:minorTickMark val="none"/>
        <c:tickLblPos val="nextTo"/>
        <c:crossAx val="255029184"/>
        <c:crosses val="autoZero"/>
        <c:auto val="1"/>
        <c:lblAlgn val="ctr"/>
        <c:lblOffset val="100"/>
        <c:noMultiLvlLbl val="0"/>
      </c:catAx>
      <c:valAx>
        <c:axId val="255029184"/>
        <c:scaling>
          <c:orientation val="minMax"/>
        </c:scaling>
        <c:delete val="1"/>
        <c:axPos val="b"/>
        <c:numFmt formatCode="General" sourceLinked="1"/>
        <c:majorTickMark val="out"/>
        <c:minorTickMark val="none"/>
        <c:tickLblPos val="nextTo"/>
        <c:crossAx val="1925857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'F4'!$B$5</c:f>
              <c:strCache>
                <c:ptCount val="1"/>
                <c:pt idx="0">
                  <c:v>Mango tommy</c:v>
                </c:pt>
              </c:strCache>
            </c:strRef>
          </c:tx>
          <c:spPr>
            <a:ln w="28575" cap="rnd">
              <a:solidFill>
                <a:srgbClr val="FBBB27"/>
              </a:solidFill>
              <a:round/>
            </a:ln>
            <a:effectLst/>
          </c:spPr>
          <c:marker>
            <c:symbol val="none"/>
          </c:marker>
          <c:cat>
            <c:strRef>
              <c:f>'F4'!$A$6:$A$24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'F4'!$B$6:$B$24</c:f>
              <c:numCache>
                <c:formatCode>_("$"* #,##0.00_);_("$"* \(#,##0.00\);_("$"* "-"??_);_(@_)</c:formatCode>
                <c:ptCount val="19"/>
                <c:pt idx="0">
                  <c:v>8.33</c:v>
                </c:pt>
                <c:pt idx="1">
                  <c:v>8.33</c:v>
                </c:pt>
                <c:pt idx="2">
                  <c:v>8.33</c:v>
                </c:pt>
                <c:pt idx="3">
                  <c:v>8.33</c:v>
                </c:pt>
                <c:pt idx="4">
                  <c:v>8.33</c:v>
                </c:pt>
                <c:pt idx="5">
                  <c:v>8.33</c:v>
                </c:pt>
                <c:pt idx="6">
                  <c:v>8.33</c:v>
                </c:pt>
                <c:pt idx="7">
                  <c:v>8.33</c:v>
                </c:pt>
                <c:pt idx="8">
                  <c:v>8.33</c:v>
                </c:pt>
                <c:pt idx="9">
                  <c:v>8.33</c:v>
                </c:pt>
                <c:pt idx="10">
                  <c:v>6.33</c:v>
                </c:pt>
                <c:pt idx="11">
                  <c:v>6.33</c:v>
                </c:pt>
                <c:pt idx="12">
                  <c:v>6.33</c:v>
                </c:pt>
                <c:pt idx="13">
                  <c:v>6.33</c:v>
                </c:pt>
                <c:pt idx="14">
                  <c:v>6.33</c:v>
                </c:pt>
                <c:pt idx="15">
                  <c:v>6.33</c:v>
                </c:pt>
                <c:pt idx="16">
                  <c:v>6.33</c:v>
                </c:pt>
                <c:pt idx="17">
                  <c:v>6.33</c:v>
                </c:pt>
                <c:pt idx="18">
                  <c:v>6.33</c:v>
                </c:pt>
              </c:numCache>
            </c:numRef>
          </c:val>
          <c:smooth val="0"/>
          <c:extLst>
            <c:ext xmlns:c16="http://schemas.microsoft.com/office/drawing/2014/chart" uri="{C3380CC4-5D6E-409C-BE32-E72D297353CC}">
              <c16:uniqueId val="{00000000-C6A6-4C40-91F3-FC097DE5E66B}"/>
            </c:ext>
          </c:extLst>
        </c:ser>
        <c:ser>
          <c:idx val="1"/>
          <c:order val="1"/>
          <c:tx>
            <c:strRef>
              <c:f>'F4'!$C$5</c:f>
              <c:strCache>
                <c:ptCount val="1"/>
                <c:pt idx="0">
                  <c:v>Cebolla morada</c:v>
                </c:pt>
              </c:strCache>
            </c:strRef>
          </c:tx>
          <c:spPr>
            <a:ln w="28575" cap="rnd">
              <a:solidFill>
                <a:srgbClr val="95682B"/>
              </a:solidFill>
              <a:round/>
            </a:ln>
            <a:effectLst/>
          </c:spPr>
          <c:marker>
            <c:symbol val="none"/>
          </c:marker>
          <c:cat>
            <c:strRef>
              <c:f>'F4'!$A$6:$A$24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'F4'!$C$6:$C$24</c:f>
              <c:numCache>
                <c:formatCode>_("$"* #,##0.00_);_("$"* \(#,##0.00\);_("$"* "-"??_);_(@_)</c:formatCode>
                <c:ptCount val="19"/>
                <c:pt idx="0">
                  <c:v>25</c:v>
                </c:pt>
                <c:pt idx="1">
                  <c:v>25</c:v>
                </c:pt>
                <c:pt idx="2">
                  <c:v>25</c:v>
                </c:pt>
                <c:pt idx="3">
                  <c:v>25</c:v>
                </c:pt>
                <c:pt idx="4">
                  <c:v>25</c:v>
                </c:pt>
                <c:pt idx="5">
                  <c:v>25</c:v>
                </c:pt>
                <c:pt idx="6">
                  <c:v>25</c:v>
                </c:pt>
                <c:pt idx="7">
                  <c:v>25</c:v>
                </c:pt>
                <c:pt idx="8">
                  <c:v>25</c:v>
                </c:pt>
                <c:pt idx="9">
                  <c:v>25</c:v>
                </c:pt>
                <c:pt idx="10">
                  <c:v>16</c:v>
                </c:pt>
                <c:pt idx="11">
                  <c:v>16</c:v>
                </c:pt>
                <c:pt idx="12">
                  <c:v>16</c:v>
                </c:pt>
                <c:pt idx="13">
                  <c:v>16</c:v>
                </c:pt>
                <c:pt idx="14">
                  <c:v>16</c:v>
                </c:pt>
                <c:pt idx="15">
                  <c:v>16</c:v>
                </c:pt>
                <c:pt idx="16">
                  <c:v>16</c:v>
                </c:pt>
                <c:pt idx="17">
                  <c:v>16</c:v>
                </c:pt>
                <c:pt idx="18">
                  <c:v>16</c:v>
                </c:pt>
              </c:numCache>
            </c:numRef>
          </c:val>
          <c:smooth val="0"/>
          <c:extLst>
            <c:ext xmlns:c16="http://schemas.microsoft.com/office/drawing/2014/chart" uri="{C3380CC4-5D6E-409C-BE32-E72D297353CC}">
              <c16:uniqueId val="{00000001-C6A6-4C40-91F3-FC097DE5E66B}"/>
            </c:ext>
          </c:extLst>
        </c:ser>
        <c:ser>
          <c:idx val="2"/>
          <c:order val="2"/>
          <c:tx>
            <c:strRef>
              <c:f>'F4'!$D$5</c:f>
              <c:strCache>
                <c:ptCount val="1"/>
                <c:pt idx="0">
                  <c:v>Sandia</c:v>
                </c:pt>
              </c:strCache>
            </c:strRef>
          </c:tx>
          <c:spPr>
            <a:ln w="28575" cap="rnd">
              <a:solidFill>
                <a:srgbClr val="004A98"/>
              </a:solidFill>
              <a:round/>
            </a:ln>
            <a:effectLst/>
          </c:spPr>
          <c:marker>
            <c:symbol val="none"/>
          </c:marker>
          <c:cat>
            <c:strRef>
              <c:f>'F4'!$A$6:$A$24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'F4'!$D$6:$D$24</c:f>
              <c:numCache>
                <c:formatCode>_("$"* #,##0.00_);_("$"* \(#,##0.00\);_("$"* "-"??_);_(@_)</c:formatCode>
                <c:ptCount val="19"/>
                <c:pt idx="0">
                  <c:v>7.5</c:v>
                </c:pt>
                <c:pt idx="1">
                  <c:v>6.5</c:v>
                </c:pt>
                <c:pt idx="2">
                  <c:v>6.5</c:v>
                </c:pt>
                <c:pt idx="3">
                  <c:v>7</c:v>
                </c:pt>
                <c:pt idx="4">
                  <c:v>6</c:v>
                </c:pt>
                <c:pt idx="5">
                  <c:v>6</c:v>
                </c:pt>
                <c:pt idx="6">
                  <c:v>6</c:v>
                </c:pt>
                <c:pt idx="7">
                  <c:v>6</c:v>
                </c:pt>
                <c:pt idx="8">
                  <c:v>6</c:v>
                </c:pt>
                <c:pt idx="9">
                  <c:v>6</c:v>
                </c:pt>
                <c:pt idx="10">
                  <c:v>6</c:v>
                </c:pt>
                <c:pt idx="11">
                  <c:v>6</c:v>
                </c:pt>
                <c:pt idx="12">
                  <c:v>6</c:v>
                </c:pt>
                <c:pt idx="13">
                  <c:v>6</c:v>
                </c:pt>
                <c:pt idx="14">
                  <c:v>7</c:v>
                </c:pt>
                <c:pt idx="15">
                  <c:v>7</c:v>
                </c:pt>
                <c:pt idx="16">
                  <c:v>7</c:v>
                </c:pt>
                <c:pt idx="17">
                  <c:v>6</c:v>
                </c:pt>
                <c:pt idx="18">
                  <c:v>6</c:v>
                </c:pt>
              </c:numCache>
            </c:numRef>
          </c:val>
          <c:smooth val="0"/>
          <c:extLst>
            <c:ext xmlns:c16="http://schemas.microsoft.com/office/drawing/2014/chart" uri="{C3380CC4-5D6E-409C-BE32-E72D297353CC}">
              <c16:uniqueId val="{00000002-C6A6-4C40-91F3-FC097DE5E66B}"/>
            </c:ext>
          </c:extLst>
        </c:ser>
        <c:ser>
          <c:idx val="3"/>
          <c:order val="3"/>
          <c:tx>
            <c:strRef>
              <c:f>'F4'!$E$5</c:f>
              <c:strCache>
                <c:ptCount val="1"/>
                <c:pt idx="0">
                  <c:v>Chile serrano</c:v>
                </c:pt>
              </c:strCache>
            </c:strRef>
          </c:tx>
          <c:spPr>
            <a:ln w="28575" cap="rnd">
              <a:solidFill>
                <a:srgbClr val="7C878E"/>
              </a:solidFill>
              <a:round/>
            </a:ln>
            <a:effectLst/>
          </c:spPr>
          <c:marker>
            <c:symbol val="none"/>
          </c:marker>
          <c:cat>
            <c:strRef>
              <c:f>'F4'!$A$6:$A$24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'F4'!$E$6:$E$24</c:f>
              <c:numCache>
                <c:formatCode>_("$"* #,##0.00_);_("$"* \(#,##0.00\);_("$"* "-"??_);_(@_)</c:formatCode>
                <c:ptCount val="19"/>
                <c:pt idx="0">
                  <c:v>15</c:v>
                </c:pt>
                <c:pt idx="1">
                  <c:v>13.5</c:v>
                </c:pt>
                <c:pt idx="2">
                  <c:v>13.5</c:v>
                </c:pt>
                <c:pt idx="3">
                  <c:v>13.5</c:v>
                </c:pt>
                <c:pt idx="4">
                  <c:v>15</c:v>
                </c:pt>
                <c:pt idx="5">
                  <c:v>15</c:v>
                </c:pt>
                <c:pt idx="6">
                  <c:v>24</c:v>
                </c:pt>
                <c:pt idx="7">
                  <c:v>16</c:v>
                </c:pt>
                <c:pt idx="8">
                  <c:v>16</c:v>
                </c:pt>
                <c:pt idx="9">
                  <c:v>16</c:v>
                </c:pt>
                <c:pt idx="10">
                  <c:v>13</c:v>
                </c:pt>
                <c:pt idx="11">
                  <c:v>13</c:v>
                </c:pt>
                <c:pt idx="12">
                  <c:v>13</c:v>
                </c:pt>
                <c:pt idx="13">
                  <c:v>13</c:v>
                </c:pt>
                <c:pt idx="14">
                  <c:v>11</c:v>
                </c:pt>
                <c:pt idx="15">
                  <c:v>11</c:v>
                </c:pt>
                <c:pt idx="16">
                  <c:v>11</c:v>
                </c:pt>
                <c:pt idx="17">
                  <c:v>11</c:v>
                </c:pt>
                <c:pt idx="18">
                  <c:v>11</c:v>
                </c:pt>
              </c:numCache>
            </c:numRef>
          </c:val>
          <c:smooth val="0"/>
          <c:extLst>
            <c:ext xmlns:c16="http://schemas.microsoft.com/office/drawing/2014/chart" uri="{C3380CC4-5D6E-409C-BE32-E72D297353CC}">
              <c16:uniqueId val="{00000003-C6A6-4C40-91F3-FC097DE5E66B}"/>
            </c:ext>
          </c:extLst>
        </c:ser>
        <c:ser>
          <c:idx val="4"/>
          <c:order val="4"/>
          <c:tx>
            <c:strRef>
              <c:f>'F4'!$F$5</c:f>
              <c:strCache>
                <c:ptCount val="1"/>
                <c:pt idx="0">
                  <c:v>Limón sin semilla</c:v>
                </c:pt>
              </c:strCache>
            </c:strRef>
          </c:tx>
          <c:spPr>
            <a:ln w="28575" cap="rnd">
              <a:solidFill>
                <a:srgbClr val="BDCFD6"/>
              </a:solidFill>
              <a:round/>
            </a:ln>
            <a:effectLst/>
          </c:spPr>
          <c:marker>
            <c:symbol val="none"/>
          </c:marker>
          <c:cat>
            <c:strRef>
              <c:f>'F4'!$A$6:$A$24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'F4'!$F$6:$F$24</c:f>
              <c:numCache>
                <c:formatCode>_("$"* #,##0.00_);_("$"* \(#,##0.00\);_("$"* "-"??_);_(@_)</c:formatCode>
                <c:ptCount val="19"/>
                <c:pt idx="0">
                  <c:v>20</c:v>
                </c:pt>
                <c:pt idx="1">
                  <c:v>20</c:v>
                </c:pt>
                <c:pt idx="2">
                  <c:v>20</c:v>
                </c:pt>
                <c:pt idx="3">
                  <c:v>20</c:v>
                </c:pt>
                <c:pt idx="4">
                  <c:v>13</c:v>
                </c:pt>
                <c:pt idx="5">
                  <c:v>13</c:v>
                </c:pt>
                <c:pt idx="6">
                  <c:v>15</c:v>
                </c:pt>
                <c:pt idx="7">
                  <c:v>16</c:v>
                </c:pt>
                <c:pt idx="8">
                  <c:v>16</c:v>
                </c:pt>
                <c:pt idx="9">
                  <c:v>16</c:v>
                </c:pt>
                <c:pt idx="10">
                  <c:v>16</c:v>
                </c:pt>
                <c:pt idx="11">
                  <c:v>16</c:v>
                </c:pt>
                <c:pt idx="12">
                  <c:v>16</c:v>
                </c:pt>
                <c:pt idx="13">
                  <c:v>16</c:v>
                </c:pt>
                <c:pt idx="14">
                  <c:v>15</c:v>
                </c:pt>
                <c:pt idx="15">
                  <c:v>14</c:v>
                </c:pt>
                <c:pt idx="16">
                  <c:v>15</c:v>
                </c:pt>
                <c:pt idx="17">
                  <c:v>15</c:v>
                </c:pt>
                <c:pt idx="18">
                  <c:v>15</c:v>
                </c:pt>
              </c:numCache>
            </c:numRef>
          </c:val>
          <c:smooth val="0"/>
          <c:extLst>
            <c:ext xmlns:c16="http://schemas.microsoft.com/office/drawing/2014/chart" uri="{C3380CC4-5D6E-409C-BE32-E72D297353CC}">
              <c16:uniqueId val="{00000004-C6A6-4C40-91F3-FC097DE5E66B}"/>
            </c:ext>
          </c:extLst>
        </c:ser>
        <c:dLbls>
          <c:showLegendKey val="0"/>
          <c:showVal val="0"/>
          <c:showCatName val="0"/>
          <c:showSerName val="0"/>
          <c:showPercent val="0"/>
          <c:showBubbleSize val="0"/>
        </c:dLbls>
        <c:smooth val="0"/>
        <c:axId val="367483272"/>
        <c:axId val="367476608"/>
      </c:lineChart>
      <c:catAx>
        <c:axId val="36748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476608"/>
        <c:crosses val="autoZero"/>
        <c:auto val="1"/>
        <c:lblAlgn val="ctr"/>
        <c:lblOffset val="100"/>
        <c:noMultiLvlLbl val="0"/>
      </c:catAx>
      <c:valAx>
        <c:axId val="367476608"/>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67483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65000"/>
              </a:schemeClr>
            </a:solidFill>
          </c:spPr>
          <c:invertIfNegative val="0"/>
          <c:dPt>
            <c:idx val="20"/>
            <c:invertIfNegative val="0"/>
            <c:bubble3D val="0"/>
            <c:spPr>
              <a:solidFill>
                <a:srgbClr val="95682B"/>
              </a:solidFill>
            </c:spPr>
            <c:extLst>
              <c:ext xmlns:c16="http://schemas.microsoft.com/office/drawing/2014/chart" uri="{C3380CC4-5D6E-409C-BE32-E72D297353CC}">
                <c16:uniqueId val="{00000001-3090-43D4-A602-9DC2CFE3C70E}"/>
              </c:ext>
            </c:extLst>
          </c:dPt>
          <c:dPt>
            <c:idx val="27"/>
            <c:invertIfNegative val="0"/>
            <c:bubble3D val="0"/>
            <c:spPr>
              <a:solidFill>
                <a:srgbClr val="FFC000"/>
              </a:solidFill>
            </c:spPr>
            <c:extLst>
              <c:ext xmlns:c16="http://schemas.microsoft.com/office/drawing/2014/chart" uri="{C3380CC4-5D6E-409C-BE32-E72D297353CC}">
                <c16:uniqueId val="{00000003-3090-43D4-A602-9DC2CFE3C70E}"/>
              </c:ext>
            </c:extLst>
          </c:dPt>
          <c:dLbls>
            <c:numFmt formatCode="#,##0.00" sourceLinked="0"/>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'F39'!$A$6:$A$38</c:f>
              <c:strCache>
                <c:ptCount val="33"/>
                <c:pt idx="0">
                  <c:v> Querétaro </c:v>
                </c:pt>
                <c:pt idx="1">
                  <c:v>Tabasco</c:v>
                </c:pt>
                <c:pt idx="2">
                  <c:v> Tamaulipas </c:v>
                </c:pt>
                <c:pt idx="3">
                  <c:v> Nuevo León </c:v>
                </c:pt>
                <c:pt idx="4">
                  <c:v> Tlaxcala </c:v>
                </c:pt>
                <c:pt idx="5">
                  <c:v> Oaxaca </c:v>
                </c:pt>
                <c:pt idx="6">
                  <c:v> San Luis Potosí </c:v>
                </c:pt>
                <c:pt idx="7">
                  <c:v> Yucatán </c:v>
                </c:pt>
                <c:pt idx="8">
                  <c:v> Durango</c:v>
                </c:pt>
                <c:pt idx="9">
                  <c:v> Baja California</c:v>
                </c:pt>
                <c:pt idx="10">
                  <c:v>Hidalgo </c:v>
                </c:pt>
                <c:pt idx="11">
                  <c:v> Chiapas</c:v>
                </c:pt>
                <c:pt idx="12">
                  <c:v> Michoacán </c:v>
                </c:pt>
                <c:pt idx="13">
                  <c:v>Ciudad de México </c:v>
                </c:pt>
                <c:pt idx="14">
                  <c:v>Campeche </c:v>
                </c:pt>
                <c:pt idx="15">
                  <c:v>Morelos </c:v>
                </c:pt>
                <c:pt idx="16">
                  <c:v> Chihuahua </c:v>
                </c:pt>
                <c:pt idx="17">
                  <c:v>Coahuila </c:v>
                </c:pt>
                <c:pt idx="18">
                  <c:v> Zacatecas </c:v>
                </c:pt>
                <c:pt idx="19">
                  <c:v>Aguascalientes </c:v>
                </c:pt>
                <c:pt idx="20">
                  <c:v>Nacional </c:v>
                </c:pt>
                <c:pt idx="21">
                  <c:v> Sinaloa</c:v>
                </c:pt>
                <c:pt idx="22">
                  <c:v> Quintana Roo </c:v>
                </c:pt>
                <c:pt idx="23">
                  <c:v> Veracruz </c:v>
                </c:pt>
                <c:pt idx="24">
                  <c:v> Puebla </c:v>
                </c:pt>
                <c:pt idx="25">
                  <c:v>Colima</c:v>
                </c:pt>
                <c:pt idx="26">
                  <c:v> Guanajuato </c:v>
                </c:pt>
                <c:pt idx="27">
                  <c:v> Jalisco </c:v>
                </c:pt>
                <c:pt idx="28">
                  <c:v> Nayarit </c:v>
                </c:pt>
                <c:pt idx="29">
                  <c:v> Baja California </c:v>
                </c:pt>
                <c:pt idx="30">
                  <c:v>México</c:v>
                </c:pt>
                <c:pt idx="31">
                  <c:v>Guerrero</c:v>
                </c:pt>
                <c:pt idx="32">
                  <c:v> Sonora </c:v>
                </c:pt>
              </c:strCache>
            </c:strRef>
          </c:cat>
          <c:val>
            <c:numRef>
              <c:f>'F39'!$G$6:$G$38</c:f>
              <c:numCache>
                <c:formatCode>General</c:formatCode>
                <c:ptCount val="33"/>
                <c:pt idx="0">
                  <c:v>-1.04374777</c:v>
                </c:pt>
                <c:pt idx="1">
                  <c:v>-0.42100733874799978</c:v>
                </c:pt>
                <c:pt idx="2">
                  <c:v>-0.27854630738499964</c:v>
                </c:pt>
                <c:pt idx="3">
                  <c:v>-0.22542561865400002</c:v>
                </c:pt>
                <c:pt idx="4">
                  <c:v>-0.20994938182700018</c:v>
                </c:pt>
                <c:pt idx="5">
                  <c:v>-0.175882310717</c:v>
                </c:pt>
                <c:pt idx="6">
                  <c:v>-0.12813867497999976</c:v>
                </c:pt>
                <c:pt idx="7">
                  <c:v>-0.10635224449500003</c:v>
                </c:pt>
                <c:pt idx="8">
                  <c:v>-8.3182895092999587E-2</c:v>
                </c:pt>
                <c:pt idx="9">
                  <c:v>-7.1565096033999964E-2</c:v>
                </c:pt>
                <c:pt idx="10">
                  <c:v>-4.5643663929999967E-2</c:v>
                </c:pt>
                <c:pt idx="11">
                  <c:v>-2.7430336770000174E-2</c:v>
                </c:pt>
                <c:pt idx="12">
                  <c:v>-1.6442766624999994E-2</c:v>
                </c:pt>
                <c:pt idx="13">
                  <c:v>-1.6163677083000039E-2</c:v>
                </c:pt>
                <c:pt idx="14">
                  <c:v>1.4935500000001767E-3</c:v>
                </c:pt>
                <c:pt idx="15">
                  <c:v>2.4245894484999919E-2</c:v>
                </c:pt>
                <c:pt idx="16">
                  <c:v>2.8215478149999917E-2</c:v>
                </c:pt>
                <c:pt idx="17">
                  <c:v>6.2476241156999457E-2</c:v>
                </c:pt>
                <c:pt idx="18">
                  <c:v>7.7855525304999951E-2</c:v>
                </c:pt>
                <c:pt idx="19">
                  <c:v>0.10808613379299992</c:v>
                </c:pt>
                <c:pt idx="20">
                  <c:v>0.10991644536800038</c:v>
                </c:pt>
                <c:pt idx="21">
                  <c:v>0.12205404566199984</c:v>
                </c:pt>
                <c:pt idx="22">
                  <c:v>0.12596407562399969</c:v>
                </c:pt>
                <c:pt idx="23">
                  <c:v>0.15066292706299977</c:v>
                </c:pt>
                <c:pt idx="24">
                  <c:v>0.15337670105299983</c:v>
                </c:pt>
                <c:pt idx="25">
                  <c:v>0.15568266827400024</c:v>
                </c:pt>
                <c:pt idx="26">
                  <c:v>0.19485521397300021</c:v>
                </c:pt>
                <c:pt idx="27">
                  <c:v>0.26459795198700009</c:v>
                </c:pt>
                <c:pt idx="28">
                  <c:v>0.27940875111599972</c:v>
                </c:pt>
                <c:pt idx="29">
                  <c:v>0.37244898258499992</c:v>
                </c:pt>
                <c:pt idx="30">
                  <c:v>0.41550445548199999</c:v>
                </c:pt>
                <c:pt idx="31">
                  <c:v>0.60200000000000009</c:v>
                </c:pt>
                <c:pt idx="32">
                  <c:v>0.74888077088800031</c:v>
                </c:pt>
              </c:numCache>
            </c:numRef>
          </c:val>
          <c:extLst>
            <c:ext xmlns:c16="http://schemas.microsoft.com/office/drawing/2014/chart" uri="{C3380CC4-5D6E-409C-BE32-E72D297353CC}">
              <c16:uniqueId val="{00000004-3090-43D4-A602-9DC2CFE3C70E}"/>
            </c:ext>
          </c:extLst>
        </c:ser>
        <c:dLbls>
          <c:showLegendKey val="0"/>
          <c:showVal val="1"/>
          <c:showCatName val="0"/>
          <c:showSerName val="0"/>
          <c:showPercent val="0"/>
          <c:showBubbleSize val="0"/>
        </c:dLbls>
        <c:gapWidth val="150"/>
        <c:overlap val="-25"/>
        <c:axId val="192586240"/>
        <c:axId val="255030912"/>
      </c:barChart>
      <c:catAx>
        <c:axId val="192586240"/>
        <c:scaling>
          <c:orientation val="minMax"/>
        </c:scaling>
        <c:delete val="0"/>
        <c:axPos val="l"/>
        <c:numFmt formatCode="General" sourceLinked="0"/>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es-MX"/>
          </a:p>
        </c:txPr>
        <c:crossAx val="255030912"/>
        <c:crosses val="autoZero"/>
        <c:auto val="1"/>
        <c:lblAlgn val="ctr"/>
        <c:lblOffset val="100"/>
        <c:noMultiLvlLbl val="0"/>
      </c:catAx>
      <c:valAx>
        <c:axId val="255030912"/>
        <c:scaling>
          <c:orientation val="minMax"/>
        </c:scaling>
        <c:delete val="1"/>
        <c:axPos val="b"/>
        <c:numFmt formatCode="General" sourceLinked="1"/>
        <c:majorTickMark val="out"/>
        <c:minorTickMark val="none"/>
        <c:tickLblPos val="nextTo"/>
        <c:crossAx val="192586240"/>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C000"/>
              </a:solidFill>
            </c:spPr>
            <c:extLst>
              <c:ext xmlns:c16="http://schemas.microsoft.com/office/drawing/2014/chart" uri="{C3380CC4-5D6E-409C-BE32-E72D297353CC}">
                <c16:uniqueId val="{00000001-7874-4C0F-9D63-BEBAB04C9E08}"/>
              </c:ext>
            </c:extLst>
          </c:dPt>
          <c:dPt>
            <c:idx val="1"/>
            <c:bubble3D val="0"/>
            <c:spPr>
              <a:solidFill>
                <a:srgbClr val="FAD496"/>
              </a:solidFill>
            </c:spPr>
            <c:extLst>
              <c:ext xmlns:c16="http://schemas.microsoft.com/office/drawing/2014/chart" uri="{C3380CC4-5D6E-409C-BE32-E72D297353CC}">
                <c16:uniqueId val="{00000003-7874-4C0F-9D63-BEBAB04C9E08}"/>
              </c:ext>
            </c:extLst>
          </c:dPt>
          <c:dPt>
            <c:idx val="2"/>
            <c:bubble3D val="0"/>
            <c:spPr>
              <a:solidFill>
                <a:srgbClr val="95682B"/>
              </a:solidFill>
            </c:spPr>
            <c:extLst>
              <c:ext xmlns:c16="http://schemas.microsoft.com/office/drawing/2014/chart" uri="{C3380CC4-5D6E-409C-BE32-E72D297353CC}">
                <c16:uniqueId val="{00000005-7874-4C0F-9D63-BEBAB04C9E08}"/>
              </c:ext>
            </c:extLst>
          </c:dPt>
          <c:dPt>
            <c:idx val="3"/>
            <c:bubble3D val="0"/>
            <c:spPr>
              <a:solidFill>
                <a:srgbClr val="7C878E"/>
              </a:solidFill>
            </c:spPr>
            <c:extLst>
              <c:ext xmlns:c16="http://schemas.microsoft.com/office/drawing/2014/chart" uri="{C3380CC4-5D6E-409C-BE32-E72D297353CC}">
                <c16:uniqueId val="{00000007-7874-4C0F-9D63-BEBAB04C9E08}"/>
              </c:ext>
            </c:extLst>
          </c:dPt>
          <c:dLbls>
            <c:dLbl>
              <c:idx val="0"/>
              <c:layout>
                <c:manualLayout>
                  <c:x val="4.1433727034120738E-2"/>
                  <c:y val="-0.3200969670457859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874-4C0F-9D63-BEBAB04C9E08}"/>
                </c:ext>
              </c:extLst>
            </c:dLbl>
            <c:dLbl>
              <c:idx val="2"/>
              <c:layout>
                <c:manualLayout>
                  <c:x val="-8.4154199475065611E-2"/>
                  <c:y val="-0.1582352726742490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874-4C0F-9D63-BEBAB04C9E08}"/>
                </c:ext>
              </c:extLst>
            </c:dLbl>
            <c:dLbl>
              <c:idx val="3"/>
              <c:layout>
                <c:manualLayout>
                  <c:x val="-3.1446959755030618E-2"/>
                  <c:y val="4.791338582677165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874-4C0F-9D63-BEBAB04C9E08}"/>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'F40'!$A$6:$A$9</c:f>
              <c:strCache>
                <c:ptCount val="4"/>
                <c:pt idx="0">
                  <c:v>PEA ocupada</c:v>
                </c:pt>
                <c:pt idx="1">
                  <c:v>PEA desocupada</c:v>
                </c:pt>
                <c:pt idx="2">
                  <c:v>PNEA Disponibles</c:v>
                </c:pt>
                <c:pt idx="3">
                  <c:v>PNEA No disponibles</c:v>
                </c:pt>
              </c:strCache>
            </c:strRef>
          </c:cat>
          <c:val>
            <c:numRef>
              <c:f>'F40'!$B$6:$B$9</c:f>
              <c:numCache>
                <c:formatCode>_-* #,##0\ _д_е_н_-;\-* #,##0\ _д_е_н_-;_-* "-"??\ _д_е_н_-;_-@_-</c:formatCode>
                <c:ptCount val="4"/>
                <c:pt idx="0">
                  <c:v>3757440</c:v>
                </c:pt>
                <c:pt idx="1">
                  <c:v>101159</c:v>
                </c:pt>
                <c:pt idx="2">
                  <c:v>225022</c:v>
                </c:pt>
                <c:pt idx="3">
                  <c:v>2079161</c:v>
                </c:pt>
              </c:numCache>
            </c:numRef>
          </c:val>
          <c:extLst>
            <c:ext xmlns:c16="http://schemas.microsoft.com/office/drawing/2014/chart" uri="{C3380CC4-5D6E-409C-BE32-E72D297353CC}">
              <c16:uniqueId val="{00000008-7874-4C0F-9D63-BEBAB04C9E08}"/>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c:spPr>
          <c:invertIfNegative val="0"/>
          <c:dPt>
            <c:idx val="15"/>
            <c:invertIfNegative val="0"/>
            <c:bubble3D val="0"/>
            <c:spPr>
              <a:solidFill>
                <a:srgbClr val="95682B"/>
              </a:solidFill>
            </c:spPr>
            <c:extLst>
              <c:ext xmlns:c16="http://schemas.microsoft.com/office/drawing/2014/chart" uri="{C3380CC4-5D6E-409C-BE32-E72D297353CC}">
                <c16:uniqueId val="{00000001-7431-4744-B6A0-3EEBFE26FC98}"/>
              </c:ext>
            </c:extLst>
          </c:dPt>
          <c:dPt>
            <c:idx val="22"/>
            <c:invertIfNegative val="0"/>
            <c:bubble3D val="0"/>
            <c:spPr>
              <a:solidFill>
                <a:srgbClr val="FFC000"/>
              </a:solidFill>
            </c:spPr>
            <c:extLst>
              <c:ext xmlns:c16="http://schemas.microsoft.com/office/drawing/2014/chart" uri="{C3380CC4-5D6E-409C-BE32-E72D297353CC}">
                <c16:uniqueId val="{00000003-7431-4744-B6A0-3EEBFE26FC9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'F41'!$A$6:$A$38</c:f>
              <c:strCache>
                <c:ptCount val="33"/>
                <c:pt idx="0">
                  <c:v>Oaxaca</c:v>
                </c:pt>
                <c:pt idx="1">
                  <c:v>Guerrero</c:v>
                </c:pt>
                <c:pt idx="2">
                  <c:v>Chiapas</c:v>
                </c:pt>
                <c:pt idx="3">
                  <c:v>Hidalgo</c:v>
                </c:pt>
                <c:pt idx="4">
                  <c:v>Tlaxcala</c:v>
                </c:pt>
                <c:pt idx="5">
                  <c:v>Puebla</c:v>
                </c:pt>
                <c:pt idx="6">
                  <c:v>Michoacán </c:v>
                </c:pt>
                <c:pt idx="7">
                  <c:v>Morelos</c:v>
                </c:pt>
                <c:pt idx="8">
                  <c:v>Veracruz </c:v>
                </c:pt>
                <c:pt idx="9">
                  <c:v>Tabasco</c:v>
                </c:pt>
                <c:pt idx="10">
                  <c:v>Nayarit</c:v>
                </c:pt>
                <c:pt idx="11">
                  <c:v>Yucatán</c:v>
                </c:pt>
                <c:pt idx="12">
                  <c:v>Campeche</c:v>
                </c:pt>
                <c:pt idx="13">
                  <c:v>Zacatecas</c:v>
                </c:pt>
                <c:pt idx="14">
                  <c:v>Estado de México</c:v>
                </c:pt>
                <c:pt idx="15">
                  <c:v>Nacional</c:v>
                </c:pt>
                <c:pt idx="16">
                  <c:v>San Luis Potosí</c:v>
                </c:pt>
                <c:pt idx="17">
                  <c:v>Guanajuato</c:v>
                </c:pt>
                <c:pt idx="18">
                  <c:v>Sinaloa</c:v>
                </c:pt>
                <c:pt idx="19">
                  <c:v>Durango</c:v>
                </c:pt>
                <c:pt idx="20">
                  <c:v>Colima</c:v>
                </c:pt>
                <c:pt idx="21">
                  <c:v>Ciudad de México</c:v>
                </c:pt>
                <c:pt idx="22">
                  <c:v>Jalisco</c:v>
                </c:pt>
                <c:pt idx="23">
                  <c:v>Quintana Roo</c:v>
                </c:pt>
                <c:pt idx="24">
                  <c:v>Tamaulipas</c:v>
                </c:pt>
                <c:pt idx="25">
                  <c:v>Sonora</c:v>
                </c:pt>
                <c:pt idx="26">
                  <c:v>Querétaro</c:v>
                </c:pt>
                <c:pt idx="27">
                  <c:v>Aguascalientes</c:v>
                </c:pt>
                <c:pt idx="28">
                  <c:v>Baja California Sur</c:v>
                </c:pt>
                <c:pt idx="29">
                  <c:v>Nuevo León</c:v>
                </c:pt>
                <c:pt idx="30">
                  <c:v>Chihuahua</c:v>
                </c:pt>
                <c:pt idx="31">
                  <c:v>Baja California</c:v>
                </c:pt>
                <c:pt idx="32">
                  <c:v>Coahuila </c:v>
                </c:pt>
              </c:strCache>
            </c:strRef>
          </c:cat>
          <c:val>
            <c:numRef>
              <c:f>'F41'!$B$6:$B$38</c:f>
              <c:numCache>
                <c:formatCode>General</c:formatCode>
                <c:ptCount val="33"/>
                <c:pt idx="0">
                  <c:v>81.599999999999994</c:v>
                </c:pt>
                <c:pt idx="1">
                  <c:v>79.2</c:v>
                </c:pt>
                <c:pt idx="2">
                  <c:v>78.2</c:v>
                </c:pt>
                <c:pt idx="3">
                  <c:v>74.3</c:v>
                </c:pt>
                <c:pt idx="4">
                  <c:v>72.8</c:v>
                </c:pt>
                <c:pt idx="5">
                  <c:v>72</c:v>
                </c:pt>
                <c:pt idx="6">
                  <c:v>70.099999999999994</c:v>
                </c:pt>
                <c:pt idx="7">
                  <c:v>67.7</c:v>
                </c:pt>
                <c:pt idx="8">
                  <c:v>67.400000000000006</c:v>
                </c:pt>
                <c:pt idx="9">
                  <c:v>65.3</c:v>
                </c:pt>
                <c:pt idx="10">
                  <c:v>65</c:v>
                </c:pt>
                <c:pt idx="11">
                  <c:v>62.6</c:v>
                </c:pt>
                <c:pt idx="12">
                  <c:v>61.4</c:v>
                </c:pt>
                <c:pt idx="13">
                  <c:v>61.3</c:v>
                </c:pt>
                <c:pt idx="14">
                  <c:v>57.9</c:v>
                </c:pt>
                <c:pt idx="15">
                  <c:v>56.9</c:v>
                </c:pt>
                <c:pt idx="16">
                  <c:v>56.7</c:v>
                </c:pt>
                <c:pt idx="17">
                  <c:v>54.5</c:v>
                </c:pt>
                <c:pt idx="18">
                  <c:v>53</c:v>
                </c:pt>
                <c:pt idx="19">
                  <c:v>51.8</c:v>
                </c:pt>
                <c:pt idx="20">
                  <c:v>50.8</c:v>
                </c:pt>
                <c:pt idx="21">
                  <c:v>50.1</c:v>
                </c:pt>
                <c:pt idx="22">
                  <c:v>48.6</c:v>
                </c:pt>
                <c:pt idx="23">
                  <c:v>48.3</c:v>
                </c:pt>
                <c:pt idx="24">
                  <c:v>44.5</c:v>
                </c:pt>
                <c:pt idx="25">
                  <c:v>43.5</c:v>
                </c:pt>
                <c:pt idx="26">
                  <c:v>42.9</c:v>
                </c:pt>
                <c:pt idx="27">
                  <c:v>41.4</c:v>
                </c:pt>
                <c:pt idx="28">
                  <c:v>38.200000000000003</c:v>
                </c:pt>
                <c:pt idx="29">
                  <c:v>37.9</c:v>
                </c:pt>
                <c:pt idx="30">
                  <c:v>37.799999999999997</c:v>
                </c:pt>
                <c:pt idx="31">
                  <c:v>37.6</c:v>
                </c:pt>
                <c:pt idx="32">
                  <c:v>33.6</c:v>
                </c:pt>
              </c:numCache>
            </c:numRef>
          </c:val>
          <c:extLst>
            <c:ext xmlns:c16="http://schemas.microsoft.com/office/drawing/2014/chart" uri="{C3380CC4-5D6E-409C-BE32-E72D297353CC}">
              <c16:uniqueId val="{00000004-7431-4744-B6A0-3EEBFE26FC98}"/>
            </c:ext>
          </c:extLst>
        </c:ser>
        <c:dLbls>
          <c:showLegendKey val="0"/>
          <c:showVal val="1"/>
          <c:showCatName val="0"/>
          <c:showSerName val="0"/>
          <c:showPercent val="0"/>
          <c:showBubbleSize val="0"/>
        </c:dLbls>
        <c:gapWidth val="150"/>
        <c:overlap val="-25"/>
        <c:axId val="192589312"/>
        <c:axId val="279904832"/>
      </c:barChart>
      <c:catAx>
        <c:axId val="192589312"/>
        <c:scaling>
          <c:orientation val="minMax"/>
        </c:scaling>
        <c:delete val="0"/>
        <c:axPos val="l"/>
        <c:numFmt formatCode="General" sourceLinked="0"/>
        <c:majorTickMark val="none"/>
        <c:minorTickMark val="none"/>
        <c:tickLblPos val="nextTo"/>
        <c:crossAx val="279904832"/>
        <c:crosses val="autoZero"/>
        <c:auto val="1"/>
        <c:lblAlgn val="ctr"/>
        <c:lblOffset val="100"/>
        <c:noMultiLvlLbl val="0"/>
      </c:catAx>
      <c:valAx>
        <c:axId val="279904832"/>
        <c:scaling>
          <c:orientation val="minMax"/>
        </c:scaling>
        <c:delete val="1"/>
        <c:axPos val="b"/>
        <c:numFmt formatCode="General" sourceLinked="1"/>
        <c:majorTickMark val="out"/>
        <c:minorTickMark val="none"/>
        <c:tickLblPos val="nextTo"/>
        <c:crossAx val="192589312"/>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'F42'!$B$5</c:f>
              <c:strCache>
                <c:ptCount val="1"/>
                <c:pt idx="0">
                  <c:v>Tasa de desocupacion Jalisco</c:v>
                </c:pt>
              </c:strCache>
            </c:strRef>
          </c:tx>
          <c:spPr>
            <a:solidFill>
              <a:srgbClr val="7C878E"/>
            </a:solidFill>
          </c:spPr>
          <c:invertIfNegative val="0"/>
          <c:dPt>
            <c:idx val="14"/>
            <c:invertIfNegative val="0"/>
            <c:bubble3D val="0"/>
            <c:spPr>
              <a:solidFill>
                <a:srgbClr val="FFC000"/>
              </a:solidFill>
            </c:spPr>
            <c:extLst>
              <c:ext xmlns:c16="http://schemas.microsoft.com/office/drawing/2014/chart" uri="{C3380CC4-5D6E-409C-BE32-E72D297353CC}">
                <c16:uniqueId val="{00000001-ECB5-46B2-A24A-F12C90CBEEC6}"/>
              </c:ext>
            </c:extLst>
          </c:dPt>
          <c:dLbls>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'F42'!$A$6:$A$20</c:f>
              <c:strCache>
                <c:ptCount val="15"/>
                <c:pt idx="0">
                  <c:v>2005/04</c:v>
                </c:pt>
                <c:pt idx="1">
                  <c:v>2006/04</c:v>
                </c:pt>
                <c:pt idx="2">
                  <c:v>2007/04</c:v>
                </c:pt>
                <c:pt idx="3">
                  <c:v>2008/04</c:v>
                </c:pt>
                <c:pt idx="4">
                  <c:v>2009/04</c:v>
                </c:pt>
                <c:pt idx="5">
                  <c:v>2010/04</c:v>
                </c:pt>
                <c:pt idx="6">
                  <c:v>2011/04</c:v>
                </c:pt>
                <c:pt idx="7">
                  <c:v>2012/04</c:v>
                </c:pt>
                <c:pt idx="8">
                  <c:v>2013/04</c:v>
                </c:pt>
                <c:pt idx="9">
                  <c:v>2014/04</c:v>
                </c:pt>
                <c:pt idx="10">
                  <c:v>2015/04</c:v>
                </c:pt>
                <c:pt idx="11">
                  <c:v>2016/04</c:v>
                </c:pt>
                <c:pt idx="12">
                  <c:v>2017/04</c:v>
                </c:pt>
                <c:pt idx="13">
                  <c:v>2018/04</c:v>
                </c:pt>
                <c:pt idx="14">
                  <c:v>2019/04</c:v>
                </c:pt>
              </c:strCache>
            </c:strRef>
          </c:cat>
          <c:val>
            <c:numRef>
              <c:f>'F42'!$B$6:$B$20</c:f>
              <c:numCache>
                <c:formatCode>General</c:formatCode>
                <c:ptCount val="15"/>
                <c:pt idx="0">
                  <c:v>3.1786622283930002</c:v>
                </c:pt>
                <c:pt idx="1">
                  <c:v>3.1705238933589999</c:v>
                </c:pt>
                <c:pt idx="2">
                  <c:v>2.903846922959</c:v>
                </c:pt>
                <c:pt idx="3">
                  <c:v>2.9323891262530002</c:v>
                </c:pt>
                <c:pt idx="4">
                  <c:v>4.7920627358459997</c:v>
                </c:pt>
                <c:pt idx="5">
                  <c:v>4.6796676938230002</c:v>
                </c:pt>
                <c:pt idx="6">
                  <c:v>5.2188578526229996</c:v>
                </c:pt>
                <c:pt idx="7">
                  <c:v>4.9253253866950004</c:v>
                </c:pt>
                <c:pt idx="8">
                  <c:v>4.2233927745499997</c:v>
                </c:pt>
                <c:pt idx="9">
                  <c:v>4.7518610038549998</c:v>
                </c:pt>
                <c:pt idx="10">
                  <c:v>4.117363002896</c:v>
                </c:pt>
                <c:pt idx="11">
                  <c:v>4.0139479975289998</c:v>
                </c:pt>
                <c:pt idx="12">
                  <c:v>2.646939505702</c:v>
                </c:pt>
                <c:pt idx="13">
                  <c:v>2.0992205400000001</c:v>
                </c:pt>
                <c:pt idx="14">
                  <c:v>3.151390043333</c:v>
                </c:pt>
              </c:numCache>
            </c:numRef>
          </c:val>
          <c:extLst>
            <c:ext xmlns:c16="http://schemas.microsoft.com/office/drawing/2014/chart" uri="{C3380CC4-5D6E-409C-BE32-E72D297353CC}">
              <c16:uniqueId val="{00000002-ECB5-46B2-A24A-F12C90CBEEC6}"/>
            </c:ext>
          </c:extLst>
        </c:ser>
        <c:dLbls>
          <c:showLegendKey val="0"/>
          <c:showVal val="0"/>
          <c:showCatName val="0"/>
          <c:showSerName val="0"/>
          <c:showPercent val="0"/>
          <c:showBubbleSize val="0"/>
        </c:dLbls>
        <c:gapWidth val="150"/>
        <c:overlap val="-25"/>
        <c:axId val="235291056"/>
        <c:axId val="1"/>
      </c:barChart>
      <c:catAx>
        <c:axId val="23529105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23529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2"/>
            <c:invertIfNegative val="0"/>
            <c:bubble3D val="0"/>
            <c:spPr>
              <a:solidFill>
                <a:srgbClr val="FFC000"/>
              </a:solidFill>
            </c:spPr>
            <c:extLst>
              <c:ext xmlns:c16="http://schemas.microsoft.com/office/drawing/2014/chart" uri="{C3380CC4-5D6E-409C-BE32-E72D297353CC}">
                <c16:uniqueId val="{00000001-F9D3-4849-8E4F-801955B971E4}"/>
              </c:ext>
            </c:extLst>
          </c:dPt>
          <c:dPt>
            <c:idx val="22"/>
            <c:invertIfNegative val="0"/>
            <c:bubble3D val="0"/>
            <c:spPr>
              <a:solidFill>
                <a:srgbClr val="FFC000"/>
              </a:solidFill>
            </c:spPr>
            <c:extLst>
              <c:ext xmlns:c16="http://schemas.microsoft.com/office/drawing/2014/chart" uri="{C3380CC4-5D6E-409C-BE32-E72D297353CC}">
                <c16:uniqueId val="{00000003-F9D3-4849-8E4F-801955B971E4}"/>
              </c:ext>
            </c:extLst>
          </c:dPt>
          <c:dLbls>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'F43'!$A$6:$A$38</c:f>
              <c:strCache>
                <c:ptCount val="33"/>
                <c:pt idx="0">
                  <c:v>Oaxaca</c:v>
                </c:pt>
                <c:pt idx="1">
                  <c:v>Guerrero </c:v>
                </c:pt>
                <c:pt idx="2">
                  <c:v>Yucatán </c:v>
                </c:pt>
                <c:pt idx="3">
                  <c:v>Michoacán</c:v>
                </c:pt>
                <c:pt idx="4">
                  <c:v>San Luis Potosí </c:v>
                </c:pt>
                <c:pt idx="5">
                  <c:v>Morelos </c:v>
                </c:pt>
                <c:pt idx="6">
                  <c:v>Baja California </c:v>
                </c:pt>
                <c:pt idx="7">
                  <c:v>Hidalgo </c:v>
                </c:pt>
                <c:pt idx="8">
                  <c:v>Puebla</c:v>
                </c:pt>
                <c:pt idx="9">
                  <c:v>Quintana Roo</c:v>
                </c:pt>
                <c:pt idx="10">
                  <c:v>Veracruz </c:v>
                </c:pt>
                <c:pt idx="11">
                  <c:v>Sinaloa </c:v>
                </c:pt>
                <c:pt idx="12">
                  <c:v>Jalisco </c:v>
                </c:pt>
                <c:pt idx="13">
                  <c:v>Zacatecas </c:v>
                </c:pt>
                <c:pt idx="14">
                  <c:v>Querétaro </c:v>
                </c:pt>
                <c:pt idx="15">
                  <c:v>Chihuahua</c:v>
                </c:pt>
                <c:pt idx="16">
                  <c:v>Nuevo León </c:v>
                </c:pt>
                <c:pt idx="17">
                  <c:v>Tamaulipas </c:v>
                </c:pt>
                <c:pt idx="18">
                  <c:v>Campeche</c:v>
                </c:pt>
                <c:pt idx="19">
                  <c:v>Chiapas </c:v>
                </c:pt>
                <c:pt idx="20">
                  <c:v>Aguascalientes</c:v>
                </c:pt>
                <c:pt idx="21">
                  <c:v>Colima</c:v>
                </c:pt>
                <c:pt idx="22">
                  <c:v>Nacional*</c:v>
                </c:pt>
                <c:pt idx="23">
                  <c:v>Nayarit</c:v>
                </c:pt>
                <c:pt idx="24">
                  <c:v>Guanajuato </c:v>
                </c:pt>
                <c:pt idx="25">
                  <c:v>Sonora </c:v>
                </c:pt>
                <c:pt idx="26">
                  <c:v>Baja California Sur </c:v>
                </c:pt>
                <c:pt idx="27">
                  <c:v>Tlaxcala</c:v>
                </c:pt>
                <c:pt idx="28">
                  <c:v>Estado de México </c:v>
                </c:pt>
                <c:pt idx="29">
                  <c:v>Coahuila </c:v>
                </c:pt>
                <c:pt idx="30">
                  <c:v>Durango </c:v>
                </c:pt>
                <c:pt idx="31">
                  <c:v>Ciudad de México </c:v>
                </c:pt>
                <c:pt idx="32">
                  <c:v>Tabasco </c:v>
                </c:pt>
              </c:strCache>
            </c:strRef>
          </c:cat>
          <c:val>
            <c:numRef>
              <c:f>'F43'!$B$6:$B$38</c:f>
              <c:numCache>
                <c:formatCode>General</c:formatCode>
                <c:ptCount val="33"/>
                <c:pt idx="0">
                  <c:v>1.4821608666670001</c:v>
                </c:pt>
                <c:pt idx="1">
                  <c:v>1.613165</c:v>
                </c:pt>
                <c:pt idx="2">
                  <c:v>1.8038061166670001</c:v>
                </c:pt>
                <c:pt idx="3">
                  <c:v>1.97269081</c:v>
                </c:pt>
                <c:pt idx="4">
                  <c:v>2.056033826667</c:v>
                </c:pt>
                <c:pt idx="5">
                  <c:v>2.1244776366670002</c:v>
                </c:pt>
                <c:pt idx="6">
                  <c:v>2.271919093333</c:v>
                </c:pt>
                <c:pt idx="7">
                  <c:v>2.4168515500000001</c:v>
                </c:pt>
                <c:pt idx="8">
                  <c:v>2.4778403</c:v>
                </c:pt>
                <c:pt idx="9">
                  <c:v>2.8687629466670002</c:v>
                </c:pt>
                <c:pt idx="10">
                  <c:v>3.011867183333</c:v>
                </c:pt>
                <c:pt idx="11">
                  <c:v>3.1201038533330001</c:v>
                </c:pt>
                <c:pt idx="12">
                  <c:v>3.151390043333</c:v>
                </c:pt>
                <c:pt idx="13">
                  <c:v>3.195663263333</c:v>
                </c:pt>
                <c:pt idx="14">
                  <c:v>3.2150567433330002</c:v>
                </c:pt>
                <c:pt idx="15">
                  <c:v>3.25517726</c:v>
                </c:pt>
                <c:pt idx="16">
                  <c:v>3.2881686399999999</c:v>
                </c:pt>
                <c:pt idx="17">
                  <c:v>3.355981213333</c:v>
                </c:pt>
                <c:pt idx="18">
                  <c:v>3.40242947</c:v>
                </c:pt>
                <c:pt idx="19">
                  <c:v>3.4122802033330002</c:v>
                </c:pt>
                <c:pt idx="20">
                  <c:v>3.432155063333</c:v>
                </c:pt>
                <c:pt idx="21">
                  <c:v>3.4837863333330001</c:v>
                </c:pt>
                <c:pt idx="22">
                  <c:v>3.5</c:v>
                </c:pt>
                <c:pt idx="23">
                  <c:v>3.5795239300000001</c:v>
                </c:pt>
                <c:pt idx="24">
                  <c:v>3.5890396400000002</c:v>
                </c:pt>
                <c:pt idx="25">
                  <c:v>3.7703816433330002</c:v>
                </c:pt>
                <c:pt idx="26">
                  <c:v>3.7834181833330001</c:v>
                </c:pt>
                <c:pt idx="27">
                  <c:v>3.9935337400000002</c:v>
                </c:pt>
                <c:pt idx="28">
                  <c:v>4.1341673066669999</c:v>
                </c:pt>
                <c:pt idx="29">
                  <c:v>4.2345471233329999</c:v>
                </c:pt>
                <c:pt idx="30">
                  <c:v>4.6663547400000001</c:v>
                </c:pt>
                <c:pt idx="31">
                  <c:v>4.7863956433329999</c:v>
                </c:pt>
                <c:pt idx="32">
                  <c:v>7.5513272266670004</c:v>
                </c:pt>
              </c:numCache>
            </c:numRef>
          </c:val>
          <c:extLst>
            <c:ext xmlns:c16="http://schemas.microsoft.com/office/drawing/2014/chart" uri="{C3380CC4-5D6E-409C-BE32-E72D297353CC}">
              <c16:uniqueId val="{00000004-F9D3-4849-8E4F-801955B971E4}"/>
            </c:ext>
          </c:extLst>
        </c:ser>
        <c:dLbls>
          <c:showLegendKey val="0"/>
          <c:showVal val="0"/>
          <c:showCatName val="0"/>
          <c:showSerName val="0"/>
          <c:showPercent val="0"/>
          <c:showBubbleSize val="0"/>
        </c:dLbls>
        <c:gapWidth val="150"/>
        <c:overlap val="-25"/>
        <c:axId val="235919080"/>
        <c:axId val="1"/>
      </c:barChart>
      <c:catAx>
        <c:axId val="235919080"/>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35919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7C878E"/>
            </a:solidFill>
          </c:spPr>
          <c:invertIfNegative val="0"/>
          <c:dPt>
            <c:idx val="11"/>
            <c:invertIfNegative val="0"/>
            <c:bubble3D val="0"/>
            <c:spPr>
              <a:solidFill>
                <a:srgbClr val="FFC000"/>
              </a:solidFill>
            </c:spPr>
            <c:extLst>
              <c:ext xmlns:c16="http://schemas.microsoft.com/office/drawing/2014/chart" uri="{C3380CC4-5D6E-409C-BE32-E72D297353CC}">
                <c16:uniqueId val="{00000001-08FB-4C81-A81C-A581AE95310B}"/>
              </c:ext>
            </c:extLst>
          </c:dPt>
          <c:dPt>
            <c:idx val="28"/>
            <c:invertIfNegative val="0"/>
            <c:bubble3D val="0"/>
            <c:spPr>
              <a:solidFill>
                <a:srgbClr val="FFC000"/>
              </a:solidFill>
            </c:spPr>
            <c:extLst>
              <c:ext xmlns:c16="http://schemas.microsoft.com/office/drawing/2014/chart" uri="{C3380CC4-5D6E-409C-BE32-E72D297353CC}">
                <c16:uniqueId val="{00000003-08FB-4C81-A81C-A581AE95310B}"/>
              </c:ext>
            </c:extLst>
          </c:dPt>
          <c:dPt>
            <c:idx val="32"/>
            <c:invertIfNegative val="0"/>
            <c:bubble3D val="0"/>
            <c:spPr>
              <a:solidFill>
                <a:srgbClr val="FFC000"/>
              </a:solidFill>
            </c:spPr>
            <c:extLst>
              <c:ext xmlns:c16="http://schemas.microsoft.com/office/drawing/2014/chart" uri="{C3380CC4-5D6E-409C-BE32-E72D297353CC}">
                <c16:uniqueId val="{00000005-08FB-4C81-A81C-A581AE95310B}"/>
              </c:ext>
            </c:extLst>
          </c:dPt>
          <c:dLbls>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'F44'!$A$8:$A$41</c:f>
              <c:strCache>
                <c:ptCount val="34"/>
                <c:pt idx="0">
                  <c:v>Colima </c:v>
                </c:pt>
                <c:pt idx="1">
                  <c:v>Sonora </c:v>
                </c:pt>
                <c:pt idx="2">
                  <c:v>Sinaloa </c:v>
                </c:pt>
                <c:pt idx="3">
                  <c:v>Michoacán </c:v>
                </c:pt>
                <c:pt idx="4">
                  <c:v>Oaxaca</c:v>
                </c:pt>
                <c:pt idx="5">
                  <c:v>Guanajuato </c:v>
                </c:pt>
                <c:pt idx="6">
                  <c:v>Guerrero</c:v>
                </c:pt>
                <c:pt idx="7">
                  <c:v>Tamaulipas </c:v>
                </c:pt>
                <c:pt idx="8">
                  <c:v>Baja California </c:v>
                </c:pt>
                <c:pt idx="9">
                  <c:v>San Luis Potosí </c:v>
                </c:pt>
                <c:pt idx="10">
                  <c:v>México </c:v>
                </c:pt>
                <c:pt idx="11">
                  <c:v>Nacional*</c:v>
                </c:pt>
                <c:pt idx="12">
                  <c:v>Hidalgo </c:v>
                </c:pt>
                <c:pt idx="13">
                  <c:v>Ciudad de México </c:v>
                </c:pt>
                <c:pt idx="14">
                  <c:v>Nuevo León </c:v>
                </c:pt>
                <c:pt idx="15">
                  <c:v>Yucatán </c:v>
                </c:pt>
                <c:pt idx="16">
                  <c:v>Quintana Roo</c:v>
                </c:pt>
                <c:pt idx="17">
                  <c:v>Coahuila </c:v>
                </c:pt>
                <c:pt idx="18">
                  <c:v>Zacatecas </c:v>
                </c:pt>
                <c:pt idx="19">
                  <c:v>Durango </c:v>
                </c:pt>
                <c:pt idx="20">
                  <c:v>Campeche </c:v>
                </c:pt>
                <c:pt idx="21">
                  <c:v>Puebla </c:v>
                </c:pt>
                <c:pt idx="22">
                  <c:v>Chihuahua</c:v>
                </c:pt>
                <c:pt idx="23">
                  <c:v>Nayarit</c:v>
                </c:pt>
                <c:pt idx="24">
                  <c:v>Tabasco </c:v>
                </c:pt>
                <c:pt idx="25">
                  <c:v>Aguascalientes </c:v>
                </c:pt>
                <c:pt idx="26">
                  <c:v>Tlaxcala </c:v>
                </c:pt>
                <c:pt idx="27">
                  <c:v>Morelos </c:v>
                </c:pt>
                <c:pt idx="28">
                  <c:v>Nacional</c:v>
                </c:pt>
                <c:pt idx="29">
                  <c:v>Veracruz </c:v>
                </c:pt>
                <c:pt idx="30">
                  <c:v>Chiapas </c:v>
                </c:pt>
                <c:pt idx="31">
                  <c:v>Baja California Sur </c:v>
                </c:pt>
                <c:pt idx="32">
                  <c:v>Jalisco</c:v>
                </c:pt>
                <c:pt idx="33">
                  <c:v>Querétaro</c:v>
                </c:pt>
              </c:strCache>
            </c:strRef>
          </c:cat>
          <c:val>
            <c:numRef>
              <c:f>'F44'!$D$8:$D$41</c:f>
              <c:numCache>
                <c:formatCode>General</c:formatCode>
                <c:ptCount val="34"/>
                <c:pt idx="0">
                  <c:v>-0.52957141666699981</c:v>
                </c:pt>
                <c:pt idx="1">
                  <c:v>-0.43353880666699984</c:v>
                </c:pt>
                <c:pt idx="2">
                  <c:v>-0.37901041999999974</c:v>
                </c:pt>
                <c:pt idx="3">
                  <c:v>-0.35655824000000003</c:v>
                </c:pt>
                <c:pt idx="4">
                  <c:v>-0.30674101333299997</c:v>
                </c:pt>
                <c:pt idx="5">
                  <c:v>-0.25081850999999977</c:v>
                </c:pt>
                <c:pt idx="6">
                  <c:v>-0.25030882666699994</c:v>
                </c:pt>
                <c:pt idx="7">
                  <c:v>-0.24107319333400001</c:v>
                </c:pt>
                <c:pt idx="8">
                  <c:v>-0.21567238333400018</c:v>
                </c:pt>
                <c:pt idx="9">
                  <c:v>-0.15873752333299995</c:v>
                </c:pt>
                <c:pt idx="10">
                  <c:v>-0.13814319000000008</c:v>
                </c:pt>
                <c:pt idx="11">
                  <c:v>-0.10000000000000009</c:v>
                </c:pt>
                <c:pt idx="12">
                  <c:v>-7.008990666699999E-2</c:v>
                </c:pt>
                <c:pt idx="13">
                  <c:v>-5.7881076666999931E-2</c:v>
                </c:pt>
                <c:pt idx="14">
                  <c:v>-5.5642456666999962E-2</c:v>
                </c:pt>
                <c:pt idx="15">
                  <c:v>-5.1176033333000026E-2</c:v>
                </c:pt>
                <c:pt idx="16">
                  <c:v>-3.881275333300005E-2</c:v>
                </c:pt>
                <c:pt idx="17">
                  <c:v>-9.0375266669999732E-3</c:v>
                </c:pt>
                <c:pt idx="18">
                  <c:v>2.1096619999999788E-2</c:v>
                </c:pt>
                <c:pt idx="19">
                  <c:v>2.3693763333000106E-2</c:v>
                </c:pt>
                <c:pt idx="20">
                  <c:v>2.9966509999999946E-2</c:v>
                </c:pt>
                <c:pt idx="21">
                  <c:v>3.4972233332999814E-2</c:v>
                </c:pt>
                <c:pt idx="22">
                  <c:v>3.8750106666999962E-2</c:v>
                </c:pt>
                <c:pt idx="23">
                  <c:v>5.0330660000000194E-2</c:v>
                </c:pt>
                <c:pt idx="24">
                  <c:v>0.10619106333400019</c:v>
                </c:pt>
                <c:pt idx="25">
                  <c:v>0.12331619000000016</c:v>
                </c:pt>
                <c:pt idx="26">
                  <c:v>0.19181055333300012</c:v>
                </c:pt>
                <c:pt idx="27">
                  <c:v>0.20912709666700025</c:v>
                </c:pt>
                <c:pt idx="28">
                  <c:v>0.25</c:v>
                </c:pt>
                <c:pt idx="29">
                  <c:v>0.25359660666600004</c:v>
                </c:pt>
                <c:pt idx="30">
                  <c:v>0.35667740666600034</c:v>
                </c:pt>
                <c:pt idx="31">
                  <c:v>0.42624317333299988</c:v>
                </c:pt>
                <c:pt idx="32">
                  <c:v>0.46869668333299996</c:v>
                </c:pt>
                <c:pt idx="33">
                  <c:v>0.59824801000000027</c:v>
                </c:pt>
              </c:numCache>
            </c:numRef>
          </c:val>
          <c:extLst>
            <c:ext xmlns:c16="http://schemas.microsoft.com/office/drawing/2014/chart" uri="{C3380CC4-5D6E-409C-BE32-E72D297353CC}">
              <c16:uniqueId val="{00000006-08FB-4C81-A81C-A581AE95310B}"/>
            </c:ext>
          </c:extLst>
        </c:ser>
        <c:dLbls>
          <c:showLegendKey val="0"/>
          <c:showVal val="0"/>
          <c:showCatName val="0"/>
          <c:showSerName val="0"/>
          <c:showPercent val="0"/>
          <c:showBubbleSize val="0"/>
        </c:dLbls>
        <c:gapWidth val="150"/>
        <c:overlap val="-25"/>
        <c:axId val="235922360"/>
        <c:axId val="1"/>
      </c:barChart>
      <c:catAx>
        <c:axId val="235922360"/>
        <c:scaling>
          <c:orientation val="minMax"/>
        </c:scaling>
        <c:delete val="0"/>
        <c:axPos val="l"/>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35922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chemeClr val="accent3">
                <a:lumMod val="75000"/>
              </a:schemeClr>
            </a:solidFill>
            <a:ln>
              <a:noFill/>
            </a:ln>
            <a:effectLst/>
          </c:spPr>
          <c:invertIfNegative val="0"/>
          <c:dPt>
            <c:idx val="0"/>
            <c:invertIfNegative val="0"/>
            <c:bubble3D val="0"/>
            <c:spPr>
              <a:solidFill>
                <a:srgbClr val="7C7C7C"/>
              </a:solidFill>
              <a:ln>
                <a:noFill/>
              </a:ln>
              <a:effectLst/>
            </c:spPr>
            <c:extLst>
              <c:ext xmlns:c16="http://schemas.microsoft.com/office/drawing/2014/chart" uri="{C3380CC4-5D6E-409C-BE32-E72D297353CC}">
                <c16:uniqueId val="{00000001-4ED1-4E5E-B8E8-F7307AFDD9A6}"/>
              </c:ext>
            </c:extLst>
          </c:dPt>
          <c:dPt>
            <c:idx val="1"/>
            <c:invertIfNegative val="0"/>
            <c:bubble3D val="0"/>
            <c:spPr>
              <a:solidFill>
                <a:srgbClr val="BF9000"/>
              </a:solidFill>
              <a:ln>
                <a:noFill/>
              </a:ln>
              <a:effectLst/>
            </c:spPr>
            <c:extLst>
              <c:ext xmlns:c16="http://schemas.microsoft.com/office/drawing/2014/chart" uri="{C3380CC4-5D6E-409C-BE32-E72D297353CC}">
                <c16:uniqueId val="{00000003-4ED1-4E5E-B8E8-F7307AFDD9A6}"/>
              </c:ext>
            </c:extLst>
          </c:dPt>
          <c:dPt>
            <c:idx val="5"/>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5-4ED1-4E5E-B8E8-F7307AFDD9A6}"/>
              </c:ext>
            </c:extLst>
          </c:dPt>
          <c:dPt>
            <c:idx val="17"/>
            <c:invertIfNegative val="0"/>
            <c:bubble3D val="0"/>
            <c:extLst>
              <c:ext xmlns:c16="http://schemas.microsoft.com/office/drawing/2014/chart" uri="{C3380CC4-5D6E-409C-BE32-E72D297353CC}">
                <c16:uniqueId val="{00000006-4ED1-4E5E-B8E8-F7307AFDD9A6}"/>
              </c:ext>
            </c:extLst>
          </c:dPt>
          <c:dPt>
            <c:idx val="18"/>
            <c:invertIfNegative val="0"/>
            <c:bubble3D val="0"/>
            <c:extLst>
              <c:ext xmlns:c16="http://schemas.microsoft.com/office/drawing/2014/chart" uri="{C3380CC4-5D6E-409C-BE32-E72D297353CC}">
                <c16:uniqueId val="{00000007-4ED1-4E5E-B8E8-F7307AFDD9A6}"/>
              </c:ext>
            </c:extLst>
          </c:dPt>
          <c:dLbls>
            <c:numFmt formatCode="#,##0.0" sourceLinked="0"/>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'F45'!$C$12:$D$12</c:f>
              <c:strCache>
                <c:ptCount val="2"/>
                <c:pt idx="0">
                  <c:v>2018 I trim</c:v>
                </c:pt>
                <c:pt idx="1">
                  <c:v>2019 I trim</c:v>
                </c:pt>
              </c:strCache>
            </c:strRef>
          </c:cat>
          <c:val>
            <c:numRef>
              <c:f>'F45'!$C$13:$D$13</c:f>
              <c:numCache>
                <c:formatCode>#,##0.0</c:formatCode>
                <c:ptCount val="2"/>
                <c:pt idx="0" formatCode="General">
                  <c:v>378.4</c:v>
                </c:pt>
                <c:pt idx="1">
                  <c:v>518.53160432000004</c:v>
                </c:pt>
              </c:numCache>
            </c:numRef>
          </c:val>
          <c:extLst>
            <c:ext xmlns:c16="http://schemas.microsoft.com/office/drawing/2014/chart" uri="{C3380CC4-5D6E-409C-BE32-E72D297353CC}">
              <c16:uniqueId val="{00000008-4ED1-4E5E-B8E8-F7307AFDD9A6}"/>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47439872"/>
        <c:crosses val="autoZero"/>
        <c:auto val="1"/>
        <c:lblAlgn val="ctr"/>
        <c:lblOffset val="100"/>
        <c:noMultiLvlLbl val="0"/>
      </c:catAx>
      <c:valAx>
        <c:axId val="47439872"/>
        <c:scaling>
          <c:orientation val="minMax"/>
        </c:scaling>
        <c:delete val="1"/>
        <c:axPos val="l"/>
        <c:numFmt formatCode="General"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clustered"/>
        <c:varyColors val="0"/>
        <c:ser>
          <c:idx val="0"/>
          <c:order val="0"/>
          <c:spPr>
            <a:solidFill>
              <a:srgbClr val="606868"/>
            </a:solidFill>
            <a:ln w="25400">
              <a:noFill/>
            </a:ln>
          </c:spPr>
          <c:invertIfNegative val="0"/>
          <c:dPt>
            <c:idx val="13"/>
            <c:invertIfNegative val="0"/>
            <c:bubble3D val="0"/>
            <c:extLst>
              <c:ext xmlns:c16="http://schemas.microsoft.com/office/drawing/2014/chart" uri="{C3380CC4-5D6E-409C-BE32-E72D297353CC}">
                <c16:uniqueId val="{00000000-A15D-4D84-A555-7CF275EAC216}"/>
              </c:ext>
            </c:extLst>
          </c:dPt>
          <c:dPt>
            <c:idx val="27"/>
            <c:invertIfNegative val="0"/>
            <c:bubble3D val="0"/>
            <c:spPr>
              <a:solidFill>
                <a:srgbClr val="FBBB27"/>
              </a:solidFill>
              <a:ln w="25400">
                <a:noFill/>
              </a:ln>
            </c:spPr>
            <c:extLst>
              <c:ext xmlns:c16="http://schemas.microsoft.com/office/drawing/2014/chart" uri="{C3380CC4-5D6E-409C-BE32-E72D297353CC}">
                <c16:uniqueId val="{00000002-A15D-4D84-A555-7CF275EAC216}"/>
              </c:ext>
            </c:extLst>
          </c:dPt>
          <c:dLbls>
            <c:spPr>
              <a:noFill/>
              <a:ln w="25400">
                <a:noFill/>
              </a:ln>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'F46'!$A$12:$A$43</c:f>
              <c:strCache>
                <c:ptCount val="32"/>
                <c:pt idx="0">
                  <c:v>Guanajuato</c:v>
                </c:pt>
                <c:pt idx="1">
                  <c:v>San Luis Potosí</c:v>
                </c:pt>
                <c:pt idx="2">
                  <c:v>Colima</c:v>
                </c:pt>
                <c:pt idx="3">
                  <c:v>Campeche</c:v>
                </c:pt>
                <c:pt idx="4">
                  <c:v>Nayarit</c:v>
                </c:pt>
                <c:pt idx="5">
                  <c:v>Morelos</c:v>
                </c:pt>
                <c:pt idx="6">
                  <c:v>Yucatán</c:v>
                </c:pt>
                <c:pt idx="7">
                  <c:v>Zacatecas</c:v>
                </c:pt>
                <c:pt idx="8">
                  <c:v>Aguascalientes</c:v>
                </c:pt>
                <c:pt idx="9">
                  <c:v>Tlaxcala</c:v>
                </c:pt>
                <c:pt idx="10">
                  <c:v>Michoacán</c:v>
                </c:pt>
                <c:pt idx="11">
                  <c:v>Quintana Roo</c:v>
                </c:pt>
                <c:pt idx="12">
                  <c:v>Baja California Sur</c:v>
                </c:pt>
                <c:pt idx="13">
                  <c:v>Hidalgo</c:v>
                </c:pt>
                <c:pt idx="14">
                  <c:v>Oaxaca</c:v>
                </c:pt>
                <c:pt idx="15">
                  <c:v>Chiapas</c:v>
                </c:pt>
                <c:pt idx="16">
                  <c:v>Sinaloa</c:v>
                </c:pt>
                <c:pt idx="17">
                  <c:v>Coahuila</c:v>
                </c:pt>
                <c:pt idx="18">
                  <c:v>Durango</c:v>
                </c:pt>
                <c:pt idx="19">
                  <c:v>Guerrero</c:v>
                </c:pt>
                <c:pt idx="20">
                  <c:v>Tamaulipas</c:v>
                </c:pt>
                <c:pt idx="21">
                  <c:v>Sonora</c:v>
                </c:pt>
                <c:pt idx="22">
                  <c:v>Tabasco</c:v>
                </c:pt>
                <c:pt idx="23">
                  <c:v>Puebla</c:v>
                </c:pt>
                <c:pt idx="24">
                  <c:v>Querétaro</c:v>
                </c:pt>
                <c:pt idx="25">
                  <c:v>Baja California</c:v>
                </c:pt>
                <c:pt idx="26">
                  <c:v>Chihuahua</c:v>
                </c:pt>
                <c:pt idx="27">
                  <c:v>Jalisco</c:v>
                </c:pt>
                <c:pt idx="28">
                  <c:v>Veracruz</c:v>
                </c:pt>
                <c:pt idx="29">
                  <c:v>Estado de México</c:v>
                </c:pt>
                <c:pt idx="30">
                  <c:v>Nuevo León</c:v>
                </c:pt>
                <c:pt idx="31">
                  <c:v>Ciudad de México</c:v>
                </c:pt>
              </c:strCache>
            </c:strRef>
          </c:cat>
          <c:val>
            <c:numRef>
              <c:f>'F46'!$CX$12:$CX$43</c:f>
              <c:numCache>
                <c:formatCode>#,##0.0</c:formatCode>
                <c:ptCount val="32"/>
                <c:pt idx="0">
                  <c:v>-111.21188258999999</c:v>
                </c:pt>
                <c:pt idx="1">
                  <c:v>14.670636109999895</c:v>
                </c:pt>
                <c:pt idx="2">
                  <c:v>26.439071989999999</c:v>
                </c:pt>
                <c:pt idx="3">
                  <c:v>32.718782120000007</c:v>
                </c:pt>
                <c:pt idx="4">
                  <c:v>47.186285689999984</c:v>
                </c:pt>
                <c:pt idx="5">
                  <c:v>68.439331349999961</c:v>
                </c:pt>
                <c:pt idx="6">
                  <c:v>74.829357019999989</c:v>
                </c:pt>
                <c:pt idx="7">
                  <c:v>83.266747549999977</c:v>
                </c:pt>
                <c:pt idx="8">
                  <c:v>83.477308440000002</c:v>
                </c:pt>
                <c:pt idx="9">
                  <c:v>96.805656229999968</c:v>
                </c:pt>
                <c:pt idx="10">
                  <c:v>106.83190591999997</c:v>
                </c:pt>
                <c:pt idx="11">
                  <c:v>111.64278148999998</c:v>
                </c:pt>
                <c:pt idx="12">
                  <c:v>111.79831211000008</c:v>
                </c:pt>
                <c:pt idx="13">
                  <c:v>115.53171304999999</c:v>
                </c:pt>
                <c:pt idx="14">
                  <c:v>120.76863951</c:v>
                </c:pt>
                <c:pt idx="15">
                  <c:v>127.53608071000001</c:v>
                </c:pt>
                <c:pt idx="16">
                  <c:v>140.20364700999994</c:v>
                </c:pt>
                <c:pt idx="17">
                  <c:v>145.34103878999991</c:v>
                </c:pt>
                <c:pt idx="18">
                  <c:v>176.37944081999996</c:v>
                </c:pt>
                <c:pt idx="19">
                  <c:v>185.61599747999992</c:v>
                </c:pt>
                <c:pt idx="20">
                  <c:v>228.09453397999977</c:v>
                </c:pt>
                <c:pt idx="21">
                  <c:v>265.62518602999978</c:v>
                </c:pt>
                <c:pt idx="22">
                  <c:v>302.26365291000002</c:v>
                </c:pt>
                <c:pt idx="23">
                  <c:v>311.03054099999997</c:v>
                </c:pt>
                <c:pt idx="24">
                  <c:v>317.41845334999988</c:v>
                </c:pt>
                <c:pt idx="25">
                  <c:v>411.63681767999981</c:v>
                </c:pt>
                <c:pt idx="26">
                  <c:v>438.02367672999969</c:v>
                </c:pt>
                <c:pt idx="27">
                  <c:v>518.53160432000004</c:v>
                </c:pt>
                <c:pt idx="28">
                  <c:v>573.58055595000019</c:v>
                </c:pt>
                <c:pt idx="29">
                  <c:v>1172.3966522399996</c:v>
                </c:pt>
                <c:pt idx="30">
                  <c:v>1184.9458373099988</c:v>
                </c:pt>
                <c:pt idx="31">
                  <c:v>2680.1398504700032</c:v>
                </c:pt>
              </c:numCache>
            </c:numRef>
          </c:val>
          <c:extLst>
            <c:ext xmlns:c16="http://schemas.microsoft.com/office/drawing/2014/chart" uri="{C3380CC4-5D6E-409C-BE32-E72D297353CC}">
              <c16:uniqueId val="{00000003-A15D-4D84-A555-7CF275EAC216}"/>
            </c:ext>
          </c:extLst>
        </c:ser>
        <c:dLbls>
          <c:showLegendKey val="0"/>
          <c:showVal val="0"/>
          <c:showCatName val="0"/>
          <c:showSerName val="0"/>
          <c:showPercent val="0"/>
          <c:showBubbleSize val="0"/>
        </c:dLbls>
        <c:gapWidth val="50"/>
        <c:axId val="519795368"/>
        <c:axId val="1"/>
      </c:barChart>
      <c:catAx>
        <c:axId val="5197953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0"/>
        <c:axPos val="b"/>
        <c:numFmt formatCode="#,##0.0" sourceLinked="1"/>
        <c:majorTickMark val="out"/>
        <c:minorTickMark val="none"/>
        <c:tickLblPos val="nextTo"/>
        <c:crossAx val="51979536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layout/>
      <c:overlay val="0"/>
    </c:title>
    <c:autoTitleDeleted val="0"/>
    <c:plotArea>
      <c:layout/>
      <c:barChart>
        <c:barDir val="col"/>
        <c:grouping val="clustered"/>
        <c:varyColors val="0"/>
        <c:ser>
          <c:idx val="0"/>
          <c:order val="0"/>
          <c:tx>
            <c:strRef>
              <c:f>'F47'!$C$6</c:f>
              <c:strCache>
                <c:ptCount val="1"/>
                <c:pt idx="0">
                  <c:v>Nuevas inversiones</c:v>
                </c:pt>
              </c:strCache>
            </c:strRef>
          </c:tx>
          <c:spPr>
            <a:solidFill>
              <a:srgbClr val="AFB7BC"/>
            </a:solidFill>
          </c:spPr>
          <c:invertIfNegative val="0"/>
          <c:dPt>
            <c:idx val="5"/>
            <c:invertIfNegative val="0"/>
            <c:bubble3D val="0"/>
            <c:spPr>
              <a:solidFill>
                <a:srgbClr val="E8BD3E"/>
              </a:solidFill>
            </c:spPr>
            <c:extLst>
              <c:ext xmlns:c16="http://schemas.microsoft.com/office/drawing/2014/chart" uri="{C3380CC4-5D6E-409C-BE32-E72D297353CC}">
                <c16:uniqueId val="{00000001-1AE9-4C56-AFFD-B0E7161F91DA}"/>
              </c:ext>
            </c:extLst>
          </c:dPt>
          <c:dLbls>
            <c:dLbl>
              <c:idx val="0"/>
              <c:layout>
                <c:manualLayout>
                  <c:x val="4.5519713261648956E-3"/>
                  <c:y val="1.0079365079365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E9-4C56-AFFD-B0E7161F91DA}"/>
                </c:ext>
              </c:extLst>
            </c:dLbl>
            <c:dLbl>
              <c:idx val="1"/>
              <c:layout>
                <c:manualLayout>
                  <c:x val="0"/>
                  <c:y val="3.02380952380952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AE9-4C56-AFFD-B0E7161F91DA}"/>
                </c:ext>
              </c:extLst>
            </c:dLbl>
            <c:dLbl>
              <c:idx val="2"/>
              <c:layout>
                <c:manualLayout>
                  <c:x val="0"/>
                  <c:y val="1.5119047619047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AE9-4C56-AFFD-B0E7161F91DA}"/>
                </c:ext>
              </c:extLst>
            </c:dLbl>
            <c:dLbl>
              <c:idx val="3"/>
              <c:layout>
                <c:manualLayout>
                  <c:x val="-8.3451843603537502E-17"/>
                  <c:y val="1.5119047619047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AE9-4C56-AFFD-B0E7161F91DA}"/>
                </c:ext>
              </c:extLst>
            </c:dLbl>
            <c:dLbl>
              <c:idx val="4"/>
              <c:layout>
                <c:manualLayout>
                  <c:x val="0"/>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E9-4C56-AFFD-B0E7161F91DA}"/>
                </c:ext>
              </c:extLst>
            </c:dLbl>
            <c:dLbl>
              <c:idx val="5"/>
              <c:layout>
                <c:manualLayout>
                  <c:x val="2.002522863450016E-3"/>
                  <c:y val="2.5198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9-4C56-AFFD-B0E7161F91D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'F47'!$A$7:$B$10</c:f>
              <c:multiLvlStrCache>
                <c:ptCount val="4"/>
                <c:lvl>
                  <c:pt idx="0">
                    <c:v>I</c:v>
                  </c:pt>
                  <c:pt idx="1">
                    <c:v>I</c:v>
                  </c:pt>
                  <c:pt idx="2">
                    <c:v>I</c:v>
                  </c:pt>
                  <c:pt idx="3">
                    <c:v>I</c:v>
                  </c:pt>
                </c:lvl>
                <c:lvl>
                  <c:pt idx="0">
                    <c:v>2016</c:v>
                  </c:pt>
                  <c:pt idx="1">
                    <c:v>2017</c:v>
                  </c:pt>
                  <c:pt idx="2">
                    <c:v>2018</c:v>
                  </c:pt>
                  <c:pt idx="3">
                    <c:v>2019</c:v>
                  </c:pt>
                </c:lvl>
              </c:multiLvlStrCache>
            </c:multiLvlStrRef>
          </c:cat>
          <c:val>
            <c:numRef>
              <c:f>'F47'!$C$7:$C$10</c:f>
              <c:numCache>
                <c:formatCode>#,##0.0</c:formatCode>
                <c:ptCount val="4"/>
                <c:pt idx="0">
                  <c:v>728.80773092000004</c:v>
                </c:pt>
                <c:pt idx="1">
                  <c:v>162.16527045000001</c:v>
                </c:pt>
                <c:pt idx="2">
                  <c:v>26.371597040000005</c:v>
                </c:pt>
                <c:pt idx="3">
                  <c:v>87.715945789999964</c:v>
                </c:pt>
              </c:numCache>
            </c:numRef>
          </c:val>
          <c:extLst>
            <c:ext xmlns:c16="http://schemas.microsoft.com/office/drawing/2014/chart" uri="{C3380CC4-5D6E-409C-BE32-E72D297353CC}">
              <c16:uniqueId val="{00000007-1AE9-4C56-AFFD-B0E7161F91DA}"/>
            </c:ext>
          </c:extLst>
        </c:ser>
        <c:ser>
          <c:idx val="1"/>
          <c:order val="1"/>
          <c:tx>
            <c:strRef>
              <c:f>'F47'!$D$6</c:f>
              <c:strCache>
                <c:ptCount val="1"/>
                <c:pt idx="0">
                  <c:v>Reinversión de utilidades</c:v>
                </c:pt>
              </c:strCache>
            </c:strRef>
          </c:tx>
          <c:spPr>
            <a:solidFill>
              <a:srgbClr val="BF9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'F47'!$A$7:$B$10</c:f>
              <c:multiLvlStrCache>
                <c:ptCount val="4"/>
                <c:lvl>
                  <c:pt idx="0">
                    <c:v>I</c:v>
                  </c:pt>
                  <c:pt idx="1">
                    <c:v>I</c:v>
                  </c:pt>
                  <c:pt idx="2">
                    <c:v>I</c:v>
                  </c:pt>
                  <c:pt idx="3">
                    <c:v>I</c:v>
                  </c:pt>
                </c:lvl>
                <c:lvl>
                  <c:pt idx="0">
                    <c:v>2016</c:v>
                  </c:pt>
                  <c:pt idx="1">
                    <c:v>2017</c:v>
                  </c:pt>
                  <c:pt idx="2">
                    <c:v>2018</c:v>
                  </c:pt>
                  <c:pt idx="3">
                    <c:v>2019</c:v>
                  </c:pt>
                </c:lvl>
              </c:multiLvlStrCache>
            </c:multiLvlStrRef>
          </c:cat>
          <c:val>
            <c:numRef>
              <c:f>'F47'!$D$7:$D$10</c:f>
              <c:numCache>
                <c:formatCode>#,##0.0</c:formatCode>
                <c:ptCount val="4"/>
                <c:pt idx="0">
                  <c:v>359.79635382999987</c:v>
                </c:pt>
                <c:pt idx="1">
                  <c:v>534.20291483999983</c:v>
                </c:pt>
                <c:pt idx="2">
                  <c:v>303.7265385500001</c:v>
                </c:pt>
                <c:pt idx="3">
                  <c:v>331.78315154999996</c:v>
                </c:pt>
              </c:numCache>
            </c:numRef>
          </c:val>
          <c:extLst>
            <c:ext xmlns:c16="http://schemas.microsoft.com/office/drawing/2014/chart" uri="{C3380CC4-5D6E-409C-BE32-E72D297353CC}">
              <c16:uniqueId val="{00000008-1AE9-4C56-AFFD-B0E7161F91DA}"/>
            </c:ext>
          </c:extLst>
        </c:ser>
        <c:ser>
          <c:idx val="2"/>
          <c:order val="2"/>
          <c:tx>
            <c:strRef>
              <c:f>'F47'!$E$6</c:f>
              <c:strCache>
                <c:ptCount val="1"/>
                <c:pt idx="0">
                  <c:v>Cuentas entre compañías</c:v>
                </c:pt>
              </c:strCache>
            </c:strRef>
          </c:tx>
          <c:spPr>
            <a:solidFill>
              <a:srgbClr val="FFC000">
                <a:lumMod val="40000"/>
                <a:lumOff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'F47'!$A$7:$B$10</c:f>
              <c:multiLvlStrCache>
                <c:ptCount val="4"/>
                <c:lvl>
                  <c:pt idx="0">
                    <c:v>I</c:v>
                  </c:pt>
                  <c:pt idx="1">
                    <c:v>I</c:v>
                  </c:pt>
                  <c:pt idx="2">
                    <c:v>I</c:v>
                  </c:pt>
                  <c:pt idx="3">
                    <c:v>I</c:v>
                  </c:pt>
                </c:lvl>
                <c:lvl>
                  <c:pt idx="0">
                    <c:v>2016</c:v>
                  </c:pt>
                  <c:pt idx="1">
                    <c:v>2017</c:v>
                  </c:pt>
                  <c:pt idx="2">
                    <c:v>2018</c:v>
                  </c:pt>
                  <c:pt idx="3">
                    <c:v>2019</c:v>
                  </c:pt>
                </c:lvl>
              </c:multiLvlStrCache>
            </c:multiLvlStrRef>
          </c:cat>
          <c:val>
            <c:numRef>
              <c:f>'F47'!$E$7:$E$10</c:f>
              <c:numCache>
                <c:formatCode>#,##0.0</c:formatCode>
                <c:ptCount val="4"/>
                <c:pt idx="0">
                  <c:v>355.08034016000011</c:v>
                </c:pt>
                <c:pt idx="1">
                  <c:v>-165.04592120000001</c:v>
                </c:pt>
                <c:pt idx="2">
                  <c:v>48.313045910000021</c:v>
                </c:pt>
                <c:pt idx="3">
                  <c:v>99.032506980000008</c:v>
                </c:pt>
              </c:numCache>
            </c:numRef>
          </c:val>
          <c:extLst>
            <c:ext xmlns:c16="http://schemas.microsoft.com/office/drawing/2014/chart" uri="{C3380CC4-5D6E-409C-BE32-E72D297353CC}">
              <c16:uniqueId val="{00000009-1AE9-4C56-AFFD-B0E7161F91DA}"/>
            </c:ext>
          </c:extLst>
        </c:ser>
        <c:dLbls>
          <c:showLegendKey val="0"/>
          <c:showVal val="0"/>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crossAx val="46504960"/>
        <c:crosses val="autoZero"/>
        <c:auto val="1"/>
        <c:lblAlgn val="ctr"/>
        <c:lblOffset val="100"/>
        <c:noMultiLvlLbl val="0"/>
      </c:catAx>
      <c:valAx>
        <c:axId val="46504960"/>
        <c:scaling>
          <c:orientation val="minMax"/>
        </c:scaling>
        <c:delete val="1"/>
        <c:axPos val="l"/>
        <c:numFmt formatCode="#,##0.0" sourceLinked="1"/>
        <c:majorTickMark val="out"/>
        <c:minorTickMark val="none"/>
        <c:tickLblPos val="nextTo"/>
        <c:crossAx val="46503424"/>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'F48'!$C$5</c:f>
              <c:strCache>
                <c:ptCount val="1"/>
                <c:pt idx="0">
                  <c:v>Variación</c:v>
                </c:pt>
              </c:strCache>
            </c:strRef>
          </c:tx>
          <c:spPr>
            <a:solidFill>
              <a:srgbClr val="AFABAB"/>
            </a:solidFill>
            <a:ln>
              <a:noFill/>
            </a:ln>
            <a:effectLst/>
          </c:spPr>
          <c:invertIfNegative val="0"/>
          <c:dPt>
            <c:idx val="9"/>
            <c:invertIfNegative val="0"/>
            <c:bubble3D val="0"/>
            <c:spPr>
              <a:solidFill>
                <a:srgbClr val="AFABAB"/>
              </a:solidFill>
              <a:ln>
                <a:noFill/>
              </a:ln>
              <a:effectLst/>
            </c:spPr>
            <c:extLst>
              <c:ext xmlns:c16="http://schemas.microsoft.com/office/drawing/2014/chart" uri="{C3380CC4-5D6E-409C-BE32-E72D297353CC}">
                <c16:uniqueId val="{00000001-8D63-4B2D-A57F-2539D657F01E}"/>
              </c:ext>
            </c:extLst>
          </c:dPt>
          <c:dPt>
            <c:idx val="21"/>
            <c:invertIfNegative val="0"/>
            <c:bubble3D val="0"/>
            <c:spPr>
              <a:solidFill>
                <a:srgbClr val="AFABAB"/>
              </a:solidFill>
              <a:ln>
                <a:noFill/>
              </a:ln>
              <a:effectLst/>
            </c:spPr>
            <c:extLst>
              <c:ext xmlns:c16="http://schemas.microsoft.com/office/drawing/2014/chart" uri="{C3380CC4-5D6E-409C-BE32-E72D297353CC}">
                <c16:uniqueId val="{00000003-8D63-4B2D-A57F-2539D657F01E}"/>
              </c:ext>
            </c:extLst>
          </c:dPt>
          <c:dPt>
            <c:idx val="33"/>
            <c:invertIfNegative val="0"/>
            <c:bubble3D val="0"/>
            <c:spPr>
              <a:solidFill>
                <a:srgbClr val="AFABAB"/>
              </a:solidFill>
              <a:ln>
                <a:noFill/>
              </a:ln>
              <a:effectLst/>
            </c:spPr>
            <c:extLst>
              <c:ext xmlns:c16="http://schemas.microsoft.com/office/drawing/2014/chart" uri="{C3380CC4-5D6E-409C-BE32-E72D297353CC}">
                <c16:uniqueId val="{00000005-8D63-4B2D-A57F-2539D657F01E}"/>
              </c:ext>
            </c:extLst>
          </c:dPt>
          <c:dPt>
            <c:idx val="45"/>
            <c:invertIfNegative val="0"/>
            <c:bubble3D val="0"/>
            <c:spPr>
              <a:solidFill>
                <a:srgbClr val="AFABAB"/>
              </a:solidFill>
              <a:ln>
                <a:noFill/>
              </a:ln>
              <a:effectLst/>
            </c:spPr>
            <c:extLst>
              <c:ext xmlns:c16="http://schemas.microsoft.com/office/drawing/2014/chart" uri="{C3380CC4-5D6E-409C-BE32-E72D297353CC}">
                <c16:uniqueId val="{00000007-8D63-4B2D-A57F-2539D657F01E}"/>
              </c:ext>
            </c:extLst>
          </c:dPt>
          <c:dPt>
            <c:idx val="57"/>
            <c:invertIfNegative val="0"/>
            <c:bubble3D val="0"/>
            <c:spPr>
              <a:solidFill>
                <a:srgbClr val="AFABAB"/>
              </a:solidFill>
              <a:ln>
                <a:noFill/>
              </a:ln>
              <a:effectLst/>
            </c:spPr>
            <c:extLst>
              <c:ext xmlns:c16="http://schemas.microsoft.com/office/drawing/2014/chart" uri="{C3380CC4-5D6E-409C-BE32-E72D297353CC}">
                <c16:uniqueId val="{00000009-8D63-4B2D-A57F-2539D657F01E}"/>
              </c:ext>
            </c:extLst>
          </c:dPt>
          <c:dPt>
            <c:idx val="69"/>
            <c:invertIfNegative val="0"/>
            <c:bubble3D val="0"/>
            <c:spPr>
              <a:solidFill>
                <a:srgbClr val="AFABAB"/>
              </a:solidFill>
              <a:ln>
                <a:noFill/>
              </a:ln>
              <a:effectLst/>
            </c:spPr>
            <c:extLst>
              <c:ext xmlns:c16="http://schemas.microsoft.com/office/drawing/2014/chart" uri="{C3380CC4-5D6E-409C-BE32-E72D297353CC}">
                <c16:uniqueId val="{0000000B-8D63-4B2D-A57F-2539D657F01E}"/>
              </c:ext>
            </c:extLst>
          </c:dPt>
          <c:dPt>
            <c:idx val="72"/>
            <c:invertIfNegative val="0"/>
            <c:bubble3D val="0"/>
            <c:spPr>
              <a:solidFill>
                <a:srgbClr val="FBBB27"/>
              </a:solidFill>
              <a:ln>
                <a:noFill/>
              </a:ln>
              <a:effectLst/>
            </c:spPr>
            <c:extLst>
              <c:ext xmlns:c16="http://schemas.microsoft.com/office/drawing/2014/chart" uri="{C3380CC4-5D6E-409C-BE32-E72D297353CC}">
                <c16:uniqueId val="{0000000D-8D63-4B2D-A57F-2539D657F01E}"/>
              </c:ext>
            </c:extLst>
          </c:dPt>
          <c:cat>
            <c:multiLvlStrRef>
              <c:f>'F48'!$A$6:$B$78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'F48'!$C$6:$C$78</c:f>
              <c:numCache>
                <c:formatCode>0</c:formatCode>
                <c:ptCount val="73"/>
                <c:pt idx="0">
                  <c:v>1.0943882410000001</c:v>
                </c:pt>
                <c:pt idx="1">
                  <c:v>2.8073165229999999</c:v>
                </c:pt>
                <c:pt idx="2">
                  <c:v>-3.9187206799999998</c:v>
                </c:pt>
                <c:pt idx="3">
                  <c:v>8.056251391</c:v>
                </c:pt>
                <c:pt idx="4">
                  <c:v>1.1061468649999999</c:v>
                </c:pt>
                <c:pt idx="5">
                  <c:v>0.123167077</c:v>
                </c:pt>
                <c:pt idx="6">
                  <c:v>1.8538309049999999</c:v>
                </c:pt>
                <c:pt idx="7">
                  <c:v>5.0416735819999996</c:v>
                </c:pt>
                <c:pt idx="8">
                  <c:v>3.5885205080000002</c:v>
                </c:pt>
                <c:pt idx="9">
                  <c:v>7.8797937779999998</c:v>
                </c:pt>
                <c:pt idx="10">
                  <c:v>4.487482151</c:v>
                </c:pt>
                <c:pt idx="11">
                  <c:v>4.9402295880000002</c:v>
                </c:pt>
                <c:pt idx="12">
                  <c:v>6.3420961370000004</c:v>
                </c:pt>
                <c:pt idx="13">
                  <c:v>2.6119002120000001</c:v>
                </c:pt>
                <c:pt idx="14">
                  <c:v>9.8745382080000006</c:v>
                </c:pt>
                <c:pt idx="15">
                  <c:v>5.734285946</c:v>
                </c:pt>
                <c:pt idx="16">
                  <c:v>11.85422683</c:v>
                </c:pt>
                <c:pt idx="17">
                  <c:v>10.909307829999999</c:v>
                </c:pt>
                <c:pt idx="18">
                  <c:v>6.3228787569999998</c:v>
                </c:pt>
                <c:pt idx="19">
                  <c:v>6.6726433500000004</c:v>
                </c:pt>
                <c:pt idx="20">
                  <c:v>4.764203008</c:v>
                </c:pt>
                <c:pt idx="21">
                  <c:v>4.4646355519999998</c:v>
                </c:pt>
                <c:pt idx="22">
                  <c:v>6.3151954220000004</c:v>
                </c:pt>
                <c:pt idx="23">
                  <c:v>12.669416699999999</c:v>
                </c:pt>
                <c:pt idx="24">
                  <c:v>9.5533954609999991</c:v>
                </c:pt>
                <c:pt idx="25">
                  <c:v>6.6905947509999999</c:v>
                </c:pt>
                <c:pt idx="26">
                  <c:v>4.6070661150000003</c:v>
                </c:pt>
                <c:pt idx="27">
                  <c:v>3.4444646470000002</c:v>
                </c:pt>
                <c:pt idx="28">
                  <c:v>1.6181085690000001</c:v>
                </c:pt>
                <c:pt idx="29">
                  <c:v>6.407636117</c:v>
                </c:pt>
                <c:pt idx="30">
                  <c:v>11.595736990000001</c:v>
                </c:pt>
                <c:pt idx="31">
                  <c:v>7.863143054</c:v>
                </c:pt>
                <c:pt idx="32">
                  <c:v>17.566433459999999</c:v>
                </c:pt>
                <c:pt idx="33">
                  <c:v>3.3267983160000001</c:v>
                </c:pt>
                <c:pt idx="34">
                  <c:v>2.4448259239999999</c:v>
                </c:pt>
                <c:pt idx="35">
                  <c:v>3.517904664</c:v>
                </c:pt>
                <c:pt idx="36">
                  <c:v>3.7108264379999998</c:v>
                </c:pt>
                <c:pt idx="37">
                  <c:v>8.023205505</c:v>
                </c:pt>
                <c:pt idx="38">
                  <c:v>3.0544218299999999</c:v>
                </c:pt>
                <c:pt idx="39">
                  <c:v>7.7392109180000004</c:v>
                </c:pt>
                <c:pt idx="40">
                  <c:v>3.8561609969999999</c:v>
                </c:pt>
                <c:pt idx="41">
                  <c:v>3.9024971860000002</c:v>
                </c:pt>
                <c:pt idx="42">
                  <c:v>-4.2053894639999996</c:v>
                </c:pt>
                <c:pt idx="43">
                  <c:v>-3.0995867E-2</c:v>
                </c:pt>
                <c:pt idx="44">
                  <c:v>-3.2736372939999998</c:v>
                </c:pt>
                <c:pt idx="45">
                  <c:v>1.4177943369999999</c:v>
                </c:pt>
                <c:pt idx="46">
                  <c:v>3.8479168659999998</c:v>
                </c:pt>
                <c:pt idx="47">
                  <c:v>1.8053131870000001</c:v>
                </c:pt>
                <c:pt idx="48">
                  <c:v>1.205679827</c:v>
                </c:pt>
                <c:pt idx="49">
                  <c:v>2.583416121</c:v>
                </c:pt>
                <c:pt idx="50">
                  <c:v>6.5822570679999997</c:v>
                </c:pt>
                <c:pt idx="51">
                  <c:v>-3.5522386400000001</c:v>
                </c:pt>
                <c:pt idx="52">
                  <c:v>3.5411410929999998</c:v>
                </c:pt>
                <c:pt idx="53">
                  <c:v>4.091961221</c:v>
                </c:pt>
                <c:pt idx="54">
                  <c:v>2.7014379169999998</c:v>
                </c:pt>
                <c:pt idx="55">
                  <c:v>3.4815091539999998</c:v>
                </c:pt>
                <c:pt idx="56">
                  <c:v>4.1365449879999998</c:v>
                </c:pt>
                <c:pt idx="57">
                  <c:v>-0.67555276900000005</c:v>
                </c:pt>
                <c:pt idx="58">
                  <c:v>1.902378533</c:v>
                </c:pt>
                <c:pt idx="59">
                  <c:v>5.4302180409999998</c:v>
                </c:pt>
                <c:pt idx="60">
                  <c:v>5.7362185309999996</c:v>
                </c:pt>
                <c:pt idx="61">
                  <c:v>1.9908953570000001</c:v>
                </c:pt>
                <c:pt idx="62">
                  <c:v>1.010010605</c:v>
                </c:pt>
                <c:pt idx="63">
                  <c:v>5.8786848090000001</c:v>
                </c:pt>
                <c:pt idx="64">
                  <c:v>0.31158497800000001</c:v>
                </c:pt>
                <c:pt idx="65">
                  <c:v>-0.350714782</c:v>
                </c:pt>
                <c:pt idx="66">
                  <c:v>3.6957846449999998</c:v>
                </c:pt>
                <c:pt idx="67">
                  <c:v>5.0033257689999999</c:v>
                </c:pt>
                <c:pt idx="68">
                  <c:v>-1.2298787309999999</c:v>
                </c:pt>
                <c:pt idx="69">
                  <c:v>8.0394146420000006</c:v>
                </c:pt>
                <c:pt idx="70">
                  <c:v>1.9591008190000001</c:v>
                </c:pt>
                <c:pt idx="71">
                  <c:v>0.15944587199999999</c:v>
                </c:pt>
                <c:pt idx="72">
                  <c:v>-0.53604009900000005</c:v>
                </c:pt>
              </c:numCache>
            </c:numRef>
          </c:val>
          <c:extLst>
            <c:ext xmlns:c16="http://schemas.microsoft.com/office/drawing/2014/chart" uri="{C3380CC4-5D6E-409C-BE32-E72D297353CC}">
              <c16:uniqueId val="{0000000E-8D63-4B2D-A57F-2539D657F01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'F48'!$D$5</c:f>
              <c:strCache>
                <c:ptCount val="1"/>
                <c:pt idx="0">
                  <c:v>Variación promedio</c:v>
                </c:pt>
              </c:strCache>
            </c:strRef>
          </c:tx>
          <c:spPr>
            <a:ln w="28575" cap="rnd">
              <a:solidFill>
                <a:srgbClr val="60686D"/>
              </a:solidFill>
              <a:round/>
            </a:ln>
            <a:effectLst/>
          </c:spPr>
          <c:marker>
            <c:symbol val="none"/>
          </c:marker>
          <c:cat>
            <c:multiLvlStrRef>
              <c:f>'F48'!$A$6:$B$78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'F48'!$D$6:$D$78</c:f>
              <c:numCache>
                <c:formatCode>0</c:formatCode>
                <c:ptCount val="73"/>
                <c:pt idx="0">
                  <c:v>3.9319776100833299</c:v>
                </c:pt>
                <c:pt idx="1">
                  <c:v>3.7085589191666699</c:v>
                </c:pt>
                <c:pt idx="2">
                  <c:v>2.7090820629999999</c:v>
                </c:pt>
                <c:pt idx="3">
                  <c:v>3.3428534829166701</c:v>
                </c:pt>
                <c:pt idx="4">
                  <c:v>2.8619692566666699</c:v>
                </c:pt>
                <c:pt idx="5">
                  <c:v>2.4962597547500001</c:v>
                </c:pt>
                <c:pt idx="6">
                  <c:v>1.93629636433333</c:v>
                </c:pt>
                <c:pt idx="7">
                  <c:v>1.95636441616667</c:v>
                </c:pt>
                <c:pt idx="8">
                  <c:v>2.04921590708333</c:v>
                </c:pt>
                <c:pt idx="9">
                  <c:v>2.4685901026666701</c:v>
                </c:pt>
                <c:pt idx="10">
                  <c:v>2.8048495047499999</c:v>
                </c:pt>
                <c:pt idx="11">
                  <c:v>3.0883399940833298</c:v>
                </c:pt>
                <c:pt idx="12">
                  <c:v>3.5256489854166699</c:v>
                </c:pt>
                <c:pt idx="13">
                  <c:v>3.5093642928333302</c:v>
                </c:pt>
                <c:pt idx="14">
                  <c:v>4.6588025335000003</c:v>
                </c:pt>
                <c:pt idx="15">
                  <c:v>4.4653054130833301</c:v>
                </c:pt>
                <c:pt idx="16">
                  <c:v>5.3609787434999996</c:v>
                </c:pt>
                <c:pt idx="17">
                  <c:v>6.25982380625</c:v>
                </c:pt>
                <c:pt idx="18">
                  <c:v>6.6322444605833297</c:v>
                </c:pt>
                <c:pt idx="19">
                  <c:v>6.7681586079166696</c:v>
                </c:pt>
                <c:pt idx="20">
                  <c:v>6.8661321495833301</c:v>
                </c:pt>
                <c:pt idx="21">
                  <c:v>6.5815356307500004</c:v>
                </c:pt>
                <c:pt idx="22">
                  <c:v>6.7338450700000001</c:v>
                </c:pt>
                <c:pt idx="23">
                  <c:v>7.3779439959999999</c:v>
                </c:pt>
                <c:pt idx="24">
                  <c:v>7.6455522729999998</c:v>
                </c:pt>
                <c:pt idx="25">
                  <c:v>7.98544348458333</c:v>
                </c:pt>
                <c:pt idx="26">
                  <c:v>7.5464874768333301</c:v>
                </c:pt>
                <c:pt idx="27">
                  <c:v>7.35566903525</c:v>
                </c:pt>
                <c:pt idx="28">
                  <c:v>6.5026591801666704</c:v>
                </c:pt>
                <c:pt idx="29">
                  <c:v>6.1275198707499996</c:v>
                </c:pt>
                <c:pt idx="30">
                  <c:v>6.5669247234999997</c:v>
                </c:pt>
                <c:pt idx="31">
                  <c:v>6.6661330321666696</c:v>
                </c:pt>
                <c:pt idx="32">
                  <c:v>7.7329855698333301</c:v>
                </c:pt>
                <c:pt idx="33">
                  <c:v>7.6381658001666697</c:v>
                </c:pt>
                <c:pt idx="34">
                  <c:v>7.3156350086666704</c:v>
                </c:pt>
                <c:pt idx="35">
                  <c:v>6.5530090056666701</c:v>
                </c:pt>
                <c:pt idx="36">
                  <c:v>6.0661282537499996</c:v>
                </c:pt>
                <c:pt idx="37">
                  <c:v>6.1771791499166699</c:v>
                </c:pt>
                <c:pt idx="38">
                  <c:v>6.0477921261666703</c:v>
                </c:pt>
                <c:pt idx="39">
                  <c:v>6.4056876487499999</c:v>
                </c:pt>
                <c:pt idx="40">
                  <c:v>6.5921920177500004</c:v>
                </c:pt>
                <c:pt idx="41">
                  <c:v>6.3834304401666699</c:v>
                </c:pt>
                <c:pt idx="42">
                  <c:v>5.0666699023333299</c:v>
                </c:pt>
                <c:pt idx="43">
                  <c:v>4.4088249922499996</c:v>
                </c:pt>
                <c:pt idx="44">
                  <c:v>2.6721524294166699</c:v>
                </c:pt>
                <c:pt idx="45">
                  <c:v>2.5130687644999998</c:v>
                </c:pt>
                <c:pt idx="46">
                  <c:v>2.6299930096666699</c:v>
                </c:pt>
                <c:pt idx="47">
                  <c:v>2.4872770532500001</c:v>
                </c:pt>
                <c:pt idx="48">
                  <c:v>2.27851483566667</c:v>
                </c:pt>
                <c:pt idx="49">
                  <c:v>1.82519905366667</c:v>
                </c:pt>
                <c:pt idx="50">
                  <c:v>2.1191853235</c:v>
                </c:pt>
                <c:pt idx="51">
                  <c:v>1.1782311936666701</c:v>
                </c:pt>
                <c:pt idx="52">
                  <c:v>1.1519795349999999</c:v>
                </c:pt>
                <c:pt idx="53">
                  <c:v>1.16776820458333</c:v>
                </c:pt>
                <c:pt idx="54">
                  <c:v>1.7433371529999999</c:v>
                </c:pt>
                <c:pt idx="55">
                  <c:v>2.0360459047499999</c:v>
                </c:pt>
                <c:pt idx="56">
                  <c:v>2.6535610949166699</c:v>
                </c:pt>
                <c:pt idx="57">
                  <c:v>2.47911550275</c:v>
                </c:pt>
                <c:pt idx="58">
                  <c:v>2.3169873083333301</c:v>
                </c:pt>
                <c:pt idx="59">
                  <c:v>2.6190627128333301</c:v>
                </c:pt>
                <c:pt idx="60">
                  <c:v>2.9966076048333301</c:v>
                </c:pt>
                <c:pt idx="61">
                  <c:v>2.9472308745000002</c:v>
                </c:pt>
                <c:pt idx="62">
                  <c:v>2.4828770025833302</c:v>
                </c:pt>
                <c:pt idx="63">
                  <c:v>3.2687872900000001</c:v>
                </c:pt>
                <c:pt idx="64">
                  <c:v>2.9996576137500002</c:v>
                </c:pt>
                <c:pt idx="65">
                  <c:v>2.6294346135</c:v>
                </c:pt>
                <c:pt idx="66">
                  <c:v>2.7122968408333299</c:v>
                </c:pt>
                <c:pt idx="67">
                  <c:v>2.8391148920833298</c:v>
                </c:pt>
                <c:pt idx="68">
                  <c:v>2.3919129154999998</c:v>
                </c:pt>
                <c:pt idx="69">
                  <c:v>3.1181601997500001</c:v>
                </c:pt>
                <c:pt idx="70">
                  <c:v>3.12288705691667</c:v>
                </c:pt>
                <c:pt idx="71">
                  <c:v>2.6836560428333298</c:v>
                </c:pt>
                <c:pt idx="72">
                  <c:v>2.1609678236666698</c:v>
                </c:pt>
              </c:numCache>
            </c:numRef>
          </c:val>
          <c:smooth val="0"/>
          <c:extLst>
            <c:ext xmlns:c16="http://schemas.microsoft.com/office/drawing/2014/chart" uri="{C3380CC4-5D6E-409C-BE32-E72D297353CC}">
              <c16:uniqueId val="{0000000F-8D63-4B2D-A57F-2539D657F01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Alimentos</a:t>
            </a:r>
            <a:r>
              <a:rPr lang="es-MX" baseline="0"/>
              <a:t> con Mayor Ponderación en el INPC</a:t>
            </a:r>
            <a:endParaRPr lang="es-MX"/>
          </a:p>
        </c:rich>
      </c:tx>
      <c:layout>
        <c:manualLayout>
          <c:xMode val="edge"/>
          <c:yMode val="edge"/>
          <c:x val="0.23430678963294727"/>
          <c:y val="2.25442776968116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3861205422716655"/>
          <c:y val="0.10612303290414879"/>
          <c:w val="0.85820976506377067"/>
          <c:h val="0.51206955708482449"/>
        </c:manualLayout>
      </c:layout>
      <c:lineChart>
        <c:grouping val="standard"/>
        <c:varyColors val="0"/>
        <c:ser>
          <c:idx val="0"/>
          <c:order val="0"/>
          <c:tx>
            <c:strRef>
              <c:f>'F5'!$B$5</c:f>
              <c:strCache>
                <c:ptCount val="1"/>
                <c:pt idx="0">
                  <c:v>Aguacate</c:v>
                </c:pt>
              </c:strCache>
            </c:strRef>
          </c:tx>
          <c:spPr>
            <a:ln w="28575" cap="rnd">
              <a:solidFill>
                <a:srgbClr val="FBBB27"/>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'F5'!$B$6:$B$24</c:f>
              <c:numCache>
                <c:formatCode>_("$"* #,##0.00_);_("$"* \(#,##0.00\);_("$"* "-"??_);_(@_)</c:formatCode>
                <c:ptCount val="19"/>
                <c:pt idx="0">
                  <c:v>48</c:v>
                </c:pt>
                <c:pt idx="1">
                  <c:v>50</c:v>
                </c:pt>
                <c:pt idx="2">
                  <c:v>55</c:v>
                </c:pt>
                <c:pt idx="3">
                  <c:v>55</c:v>
                </c:pt>
                <c:pt idx="4">
                  <c:v>55</c:v>
                </c:pt>
                <c:pt idx="5">
                  <c:v>55</c:v>
                </c:pt>
                <c:pt idx="6">
                  <c:v>50</c:v>
                </c:pt>
                <c:pt idx="7">
                  <c:v>54</c:v>
                </c:pt>
                <c:pt idx="8">
                  <c:v>50</c:v>
                </c:pt>
                <c:pt idx="9">
                  <c:v>52</c:v>
                </c:pt>
                <c:pt idx="10">
                  <c:v>65</c:v>
                </c:pt>
                <c:pt idx="11">
                  <c:v>65</c:v>
                </c:pt>
                <c:pt idx="12">
                  <c:v>65</c:v>
                </c:pt>
                <c:pt idx="13">
                  <c:v>60</c:v>
                </c:pt>
                <c:pt idx="14">
                  <c:v>63</c:v>
                </c:pt>
                <c:pt idx="15">
                  <c:v>65</c:v>
                </c:pt>
                <c:pt idx="16">
                  <c:v>65</c:v>
                </c:pt>
                <c:pt idx="17">
                  <c:v>65</c:v>
                </c:pt>
                <c:pt idx="18">
                  <c:v>70</c:v>
                </c:pt>
              </c:numCache>
            </c:numRef>
          </c:val>
          <c:smooth val="0"/>
          <c:extLst>
            <c:ext xmlns:c16="http://schemas.microsoft.com/office/drawing/2014/chart" uri="{C3380CC4-5D6E-409C-BE32-E72D297353CC}">
              <c16:uniqueId val="{00000000-3C82-4E83-88AA-5054C5005431}"/>
            </c:ext>
          </c:extLst>
        </c:ser>
        <c:ser>
          <c:idx val="1"/>
          <c:order val="1"/>
          <c:tx>
            <c:strRef>
              <c:f>'F5'!$C$5</c:f>
              <c:strCache>
                <c:ptCount val="1"/>
                <c:pt idx="0">
                  <c:v>Azúcar</c:v>
                </c:pt>
              </c:strCache>
            </c:strRef>
          </c:tx>
          <c:spPr>
            <a:ln w="28575" cap="rnd">
              <a:solidFill>
                <a:srgbClr val="FF6C37"/>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'F5'!$C$6:$C$24</c:f>
              <c:numCache>
                <c:formatCode>_("$"* #,##0.00_);_("$"* \(#,##0.00\);_("$"* "-"??_);_(@_)</c:formatCode>
                <c:ptCount val="19"/>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numCache>
            </c:numRef>
          </c:val>
          <c:smooth val="0"/>
          <c:extLst>
            <c:ext xmlns:c16="http://schemas.microsoft.com/office/drawing/2014/chart" uri="{C3380CC4-5D6E-409C-BE32-E72D297353CC}">
              <c16:uniqueId val="{00000001-3C82-4E83-88AA-5054C5005431}"/>
            </c:ext>
          </c:extLst>
        </c:ser>
        <c:ser>
          <c:idx val="2"/>
          <c:order val="2"/>
          <c:tx>
            <c:strRef>
              <c:f>'F5'!$D$5</c:f>
              <c:strCache>
                <c:ptCount val="1"/>
                <c:pt idx="0">
                  <c:v>Arroz</c:v>
                </c:pt>
              </c:strCache>
            </c:strRef>
          </c:tx>
          <c:spPr>
            <a:ln w="28575" cap="rnd">
              <a:solidFill>
                <a:srgbClr val="BDCFD6"/>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'F5'!$D$6:$D$24</c:f>
              <c:numCache>
                <c:formatCode>_("$"* #,##0.00_);_("$"* \(#,##0.00\);_("$"* "-"??_);_(@_)</c:formatCode>
                <c:ptCount val="19"/>
                <c:pt idx="0">
                  <c:v>17</c:v>
                </c:pt>
                <c:pt idx="1">
                  <c:v>17</c:v>
                </c:pt>
                <c:pt idx="2">
                  <c:v>17</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23</c:v>
                </c:pt>
              </c:numCache>
            </c:numRef>
          </c:val>
          <c:smooth val="0"/>
          <c:extLst>
            <c:ext xmlns:c16="http://schemas.microsoft.com/office/drawing/2014/chart" uri="{C3380CC4-5D6E-409C-BE32-E72D297353CC}">
              <c16:uniqueId val="{00000002-3C82-4E83-88AA-5054C5005431}"/>
            </c:ext>
          </c:extLst>
        </c:ser>
        <c:ser>
          <c:idx val="3"/>
          <c:order val="3"/>
          <c:tx>
            <c:strRef>
              <c:f>'F5'!$E$5</c:f>
              <c:strCache>
                <c:ptCount val="1"/>
                <c:pt idx="0">
                  <c:v>Cebolla</c:v>
                </c:pt>
              </c:strCache>
            </c:strRef>
          </c:tx>
          <c:spPr>
            <a:ln w="28575" cap="rnd">
              <a:solidFill>
                <a:srgbClr val="004A98"/>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'F5'!$E$6:$E$24</c:f>
              <c:numCache>
                <c:formatCode>_("$"* #,##0.00_);_("$"* \(#,##0.00\);_("$"* "-"??_);_(@_)</c:formatCode>
                <c:ptCount val="19"/>
                <c:pt idx="0">
                  <c:v>26</c:v>
                </c:pt>
                <c:pt idx="1">
                  <c:v>25</c:v>
                </c:pt>
                <c:pt idx="2">
                  <c:v>26</c:v>
                </c:pt>
                <c:pt idx="3">
                  <c:v>27</c:v>
                </c:pt>
                <c:pt idx="4">
                  <c:v>26</c:v>
                </c:pt>
                <c:pt idx="5">
                  <c:v>26</c:v>
                </c:pt>
                <c:pt idx="6">
                  <c:v>22</c:v>
                </c:pt>
                <c:pt idx="7">
                  <c:v>22</c:v>
                </c:pt>
                <c:pt idx="8">
                  <c:v>22</c:v>
                </c:pt>
                <c:pt idx="9">
                  <c:v>22</c:v>
                </c:pt>
                <c:pt idx="10">
                  <c:v>18</c:v>
                </c:pt>
                <c:pt idx="11">
                  <c:v>18</c:v>
                </c:pt>
                <c:pt idx="12">
                  <c:v>18</c:v>
                </c:pt>
                <c:pt idx="13">
                  <c:v>18</c:v>
                </c:pt>
                <c:pt idx="14">
                  <c:v>18</c:v>
                </c:pt>
                <c:pt idx="15">
                  <c:v>16</c:v>
                </c:pt>
                <c:pt idx="16">
                  <c:v>16</c:v>
                </c:pt>
                <c:pt idx="17">
                  <c:v>16</c:v>
                </c:pt>
                <c:pt idx="18">
                  <c:v>16</c:v>
                </c:pt>
              </c:numCache>
            </c:numRef>
          </c:val>
          <c:smooth val="0"/>
          <c:extLst>
            <c:ext xmlns:c16="http://schemas.microsoft.com/office/drawing/2014/chart" uri="{C3380CC4-5D6E-409C-BE32-E72D297353CC}">
              <c16:uniqueId val="{00000003-3C82-4E83-88AA-5054C5005431}"/>
            </c:ext>
          </c:extLst>
        </c:ser>
        <c:ser>
          <c:idx val="4"/>
          <c:order val="4"/>
          <c:tx>
            <c:strRef>
              <c:f>'F5'!$F$5</c:f>
              <c:strCache>
                <c:ptCount val="1"/>
                <c:pt idx="0">
                  <c:v>Huevo</c:v>
                </c:pt>
              </c:strCache>
            </c:strRef>
          </c:tx>
          <c:spPr>
            <a:ln w="28575" cap="rnd">
              <a:solidFill>
                <a:srgbClr val="ED7D31">
                  <a:lumMod val="60000"/>
                  <a:lumOff val="40000"/>
                </a:srgbClr>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'F5'!$F$6:$F$24</c:f>
              <c:numCache>
                <c:formatCode>_("$"* #,##0.00_);_("$"* \(#,##0.00\);_("$"* "-"??_);_(@_)</c:formatCode>
                <c:ptCount val="19"/>
                <c:pt idx="0">
                  <c:v>25</c:v>
                </c:pt>
                <c:pt idx="1">
                  <c:v>25</c:v>
                </c:pt>
                <c:pt idx="2">
                  <c:v>27</c:v>
                </c:pt>
                <c:pt idx="3">
                  <c:v>27</c:v>
                </c:pt>
                <c:pt idx="4">
                  <c:v>25</c:v>
                </c:pt>
                <c:pt idx="5">
                  <c:v>25</c:v>
                </c:pt>
                <c:pt idx="6">
                  <c:v>24</c:v>
                </c:pt>
                <c:pt idx="7">
                  <c:v>24</c:v>
                </c:pt>
                <c:pt idx="8">
                  <c:v>24</c:v>
                </c:pt>
                <c:pt idx="9">
                  <c:v>25</c:v>
                </c:pt>
                <c:pt idx="10">
                  <c:v>25</c:v>
                </c:pt>
                <c:pt idx="11">
                  <c:v>24</c:v>
                </c:pt>
                <c:pt idx="12">
                  <c:v>24</c:v>
                </c:pt>
                <c:pt idx="13">
                  <c:v>24</c:v>
                </c:pt>
                <c:pt idx="14">
                  <c:v>24</c:v>
                </c:pt>
                <c:pt idx="15">
                  <c:v>24</c:v>
                </c:pt>
                <c:pt idx="16">
                  <c:v>24</c:v>
                </c:pt>
                <c:pt idx="17">
                  <c:v>24</c:v>
                </c:pt>
                <c:pt idx="18">
                  <c:v>25</c:v>
                </c:pt>
              </c:numCache>
            </c:numRef>
          </c:val>
          <c:smooth val="0"/>
          <c:extLst>
            <c:ext xmlns:c16="http://schemas.microsoft.com/office/drawing/2014/chart" uri="{C3380CC4-5D6E-409C-BE32-E72D297353CC}">
              <c16:uniqueId val="{00000004-3C82-4E83-88AA-5054C5005431}"/>
            </c:ext>
          </c:extLst>
        </c:ser>
        <c:ser>
          <c:idx val="5"/>
          <c:order val="5"/>
          <c:tx>
            <c:strRef>
              <c:f>'F5'!$G$5</c:f>
              <c:strCache>
                <c:ptCount val="1"/>
                <c:pt idx="0">
                  <c:v>Jitomate </c:v>
                </c:pt>
              </c:strCache>
            </c:strRef>
          </c:tx>
          <c:spPr>
            <a:ln w="28575" cap="rnd">
              <a:solidFill>
                <a:srgbClr val="00953B"/>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'F5'!$G$6:$G$24</c:f>
              <c:numCache>
                <c:formatCode>_("$"* #,##0.00_);_("$"* \(#,##0.00\);_("$"* "-"??_);_(@_)</c:formatCode>
                <c:ptCount val="19"/>
                <c:pt idx="0">
                  <c:v>10</c:v>
                </c:pt>
                <c:pt idx="1">
                  <c:v>12</c:v>
                </c:pt>
                <c:pt idx="2">
                  <c:v>12</c:v>
                </c:pt>
                <c:pt idx="3">
                  <c:v>12</c:v>
                </c:pt>
                <c:pt idx="4">
                  <c:v>12</c:v>
                </c:pt>
                <c:pt idx="5">
                  <c:v>12</c:v>
                </c:pt>
                <c:pt idx="6">
                  <c:v>12</c:v>
                </c:pt>
                <c:pt idx="7">
                  <c:v>12</c:v>
                </c:pt>
                <c:pt idx="8">
                  <c:v>12</c:v>
                </c:pt>
                <c:pt idx="9">
                  <c:v>12</c:v>
                </c:pt>
                <c:pt idx="10">
                  <c:v>13</c:v>
                </c:pt>
                <c:pt idx="11">
                  <c:v>13</c:v>
                </c:pt>
                <c:pt idx="12">
                  <c:v>13</c:v>
                </c:pt>
                <c:pt idx="13">
                  <c:v>13</c:v>
                </c:pt>
                <c:pt idx="14">
                  <c:v>13</c:v>
                </c:pt>
                <c:pt idx="15">
                  <c:v>13</c:v>
                </c:pt>
                <c:pt idx="16">
                  <c:v>13</c:v>
                </c:pt>
                <c:pt idx="17">
                  <c:v>13</c:v>
                </c:pt>
                <c:pt idx="18">
                  <c:v>14</c:v>
                </c:pt>
              </c:numCache>
            </c:numRef>
          </c:val>
          <c:smooth val="0"/>
          <c:extLst>
            <c:ext xmlns:c16="http://schemas.microsoft.com/office/drawing/2014/chart" uri="{C3380CC4-5D6E-409C-BE32-E72D297353CC}">
              <c16:uniqueId val="{00000005-3C82-4E83-88AA-5054C5005431}"/>
            </c:ext>
          </c:extLst>
        </c:ser>
        <c:ser>
          <c:idx val="6"/>
          <c:order val="6"/>
          <c:tx>
            <c:strRef>
              <c:f>'F5'!$H$5</c:f>
              <c:strCache>
                <c:ptCount val="1"/>
                <c:pt idx="0">
                  <c:v>Naranja</c:v>
                </c:pt>
              </c:strCache>
            </c:strRef>
          </c:tx>
          <c:spPr>
            <a:ln w="28575" cap="rnd">
              <a:solidFill>
                <a:srgbClr val="5B9BD5">
                  <a:lumMod val="75000"/>
                </a:srgbClr>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'F5'!$H$6:$H$24</c:f>
              <c:numCache>
                <c:formatCode>_("$"* #,##0.00_);_("$"* \(#,##0.00\);_("$"* "-"??_);_(@_)</c:formatCode>
                <c:ptCount val="19"/>
                <c:pt idx="0">
                  <c:v>8</c:v>
                </c:pt>
                <c:pt idx="1">
                  <c:v>8</c:v>
                </c:pt>
                <c:pt idx="2">
                  <c:v>8</c:v>
                </c:pt>
                <c:pt idx="3">
                  <c:v>8</c:v>
                </c:pt>
                <c:pt idx="4">
                  <c:v>8</c:v>
                </c:pt>
                <c:pt idx="5">
                  <c:v>8</c:v>
                </c:pt>
                <c:pt idx="6">
                  <c:v>7</c:v>
                </c:pt>
                <c:pt idx="7">
                  <c:v>8</c:v>
                </c:pt>
                <c:pt idx="8">
                  <c:v>8</c:v>
                </c:pt>
                <c:pt idx="9">
                  <c:v>8</c:v>
                </c:pt>
                <c:pt idx="10">
                  <c:v>7</c:v>
                </c:pt>
                <c:pt idx="11">
                  <c:v>9</c:v>
                </c:pt>
                <c:pt idx="12">
                  <c:v>9</c:v>
                </c:pt>
                <c:pt idx="13">
                  <c:v>9</c:v>
                </c:pt>
                <c:pt idx="14">
                  <c:v>9</c:v>
                </c:pt>
                <c:pt idx="15">
                  <c:v>9</c:v>
                </c:pt>
                <c:pt idx="16">
                  <c:v>9</c:v>
                </c:pt>
                <c:pt idx="17">
                  <c:v>9</c:v>
                </c:pt>
                <c:pt idx="18">
                  <c:v>9</c:v>
                </c:pt>
              </c:numCache>
            </c:numRef>
          </c:val>
          <c:smooth val="0"/>
          <c:extLst>
            <c:ext xmlns:c16="http://schemas.microsoft.com/office/drawing/2014/chart" uri="{C3380CC4-5D6E-409C-BE32-E72D297353CC}">
              <c16:uniqueId val="{00000006-3C82-4E83-88AA-5054C5005431}"/>
            </c:ext>
          </c:extLst>
        </c:ser>
        <c:ser>
          <c:idx val="7"/>
          <c:order val="7"/>
          <c:tx>
            <c:strRef>
              <c:f>'F5'!$I$5</c:f>
              <c:strCache>
                <c:ptCount val="1"/>
                <c:pt idx="0">
                  <c:v>Manzana</c:v>
                </c:pt>
              </c:strCache>
            </c:strRef>
          </c:tx>
          <c:spPr>
            <a:ln w="28575" cap="rnd">
              <a:solidFill>
                <a:schemeClr val="accent2">
                  <a:lumMod val="60000"/>
                </a:schemeClr>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'F5'!$I$6:$I$24</c:f>
              <c:numCache>
                <c:formatCode>_("$"* #,##0.00_);_("$"* \(#,##0.00\);_("$"* "-"??_);_(@_)</c:formatCode>
                <c:ptCount val="19"/>
                <c:pt idx="0">
                  <c:v>35</c:v>
                </c:pt>
                <c:pt idx="1">
                  <c:v>34</c:v>
                </c:pt>
                <c:pt idx="2">
                  <c:v>34</c:v>
                </c:pt>
                <c:pt idx="3">
                  <c:v>42</c:v>
                </c:pt>
                <c:pt idx="4">
                  <c:v>37</c:v>
                </c:pt>
                <c:pt idx="5">
                  <c:v>37</c:v>
                </c:pt>
                <c:pt idx="6">
                  <c:v>40</c:v>
                </c:pt>
                <c:pt idx="7">
                  <c:v>40</c:v>
                </c:pt>
                <c:pt idx="8">
                  <c:v>40</c:v>
                </c:pt>
                <c:pt idx="9">
                  <c:v>42</c:v>
                </c:pt>
                <c:pt idx="10">
                  <c:v>43</c:v>
                </c:pt>
                <c:pt idx="11">
                  <c:v>44</c:v>
                </c:pt>
                <c:pt idx="12">
                  <c:v>44</c:v>
                </c:pt>
                <c:pt idx="13">
                  <c:v>42</c:v>
                </c:pt>
                <c:pt idx="14">
                  <c:v>42</c:v>
                </c:pt>
                <c:pt idx="15">
                  <c:v>42</c:v>
                </c:pt>
                <c:pt idx="16">
                  <c:v>44</c:v>
                </c:pt>
                <c:pt idx="17">
                  <c:v>42</c:v>
                </c:pt>
                <c:pt idx="18">
                  <c:v>42</c:v>
                </c:pt>
              </c:numCache>
            </c:numRef>
          </c:val>
          <c:smooth val="0"/>
          <c:extLst>
            <c:ext xmlns:c16="http://schemas.microsoft.com/office/drawing/2014/chart" uri="{C3380CC4-5D6E-409C-BE32-E72D297353CC}">
              <c16:uniqueId val="{00000007-3C82-4E83-88AA-5054C5005431}"/>
            </c:ext>
          </c:extLst>
        </c:ser>
        <c:ser>
          <c:idx val="8"/>
          <c:order val="8"/>
          <c:tx>
            <c:strRef>
              <c:f>'F5'!$J$5</c:f>
              <c:strCache>
                <c:ptCount val="1"/>
                <c:pt idx="0">
                  <c:v>Papaya</c:v>
                </c:pt>
              </c:strCache>
            </c:strRef>
          </c:tx>
          <c:spPr>
            <a:ln w="28575" cap="rnd">
              <a:solidFill>
                <a:srgbClr val="7E57C5"/>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'F5'!$J$6:$J$24</c:f>
              <c:numCache>
                <c:formatCode>_("$"* #,##0.00_);_("$"* \(#,##0.00\);_("$"* "-"??_);_(@_)</c:formatCode>
                <c:ptCount val="19"/>
                <c:pt idx="0">
                  <c:v>14</c:v>
                </c:pt>
                <c:pt idx="1">
                  <c:v>15</c:v>
                </c:pt>
                <c:pt idx="2">
                  <c:v>14</c:v>
                </c:pt>
                <c:pt idx="3">
                  <c:v>16</c:v>
                </c:pt>
                <c:pt idx="4">
                  <c:v>16</c:v>
                </c:pt>
                <c:pt idx="5">
                  <c:v>16</c:v>
                </c:pt>
                <c:pt idx="6">
                  <c:v>14</c:v>
                </c:pt>
                <c:pt idx="7">
                  <c:v>14</c:v>
                </c:pt>
                <c:pt idx="8">
                  <c:v>14</c:v>
                </c:pt>
                <c:pt idx="9">
                  <c:v>16</c:v>
                </c:pt>
                <c:pt idx="10">
                  <c:v>13</c:v>
                </c:pt>
                <c:pt idx="11">
                  <c:v>14</c:v>
                </c:pt>
                <c:pt idx="12">
                  <c:v>14</c:v>
                </c:pt>
                <c:pt idx="13">
                  <c:v>15</c:v>
                </c:pt>
                <c:pt idx="14">
                  <c:v>15</c:v>
                </c:pt>
                <c:pt idx="15">
                  <c:v>14</c:v>
                </c:pt>
                <c:pt idx="16">
                  <c:v>14</c:v>
                </c:pt>
                <c:pt idx="17">
                  <c:v>14</c:v>
                </c:pt>
                <c:pt idx="18">
                  <c:v>14</c:v>
                </c:pt>
              </c:numCache>
            </c:numRef>
          </c:val>
          <c:smooth val="0"/>
          <c:extLst>
            <c:ext xmlns:c16="http://schemas.microsoft.com/office/drawing/2014/chart" uri="{C3380CC4-5D6E-409C-BE32-E72D297353CC}">
              <c16:uniqueId val="{00000008-3C82-4E83-88AA-5054C5005431}"/>
            </c:ext>
          </c:extLst>
        </c:ser>
        <c:ser>
          <c:idx val="9"/>
          <c:order val="9"/>
          <c:tx>
            <c:strRef>
              <c:f>'F5'!$K$5</c:f>
              <c:strCache>
                <c:ptCount val="1"/>
                <c:pt idx="0">
                  <c:v>Papas</c:v>
                </c:pt>
              </c:strCache>
            </c:strRef>
          </c:tx>
          <c:spPr>
            <a:ln w="28575" cap="rnd">
              <a:solidFill>
                <a:srgbClr val="C6004C"/>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'F5'!$K$6:$K$24</c:f>
              <c:numCache>
                <c:formatCode>_("$"* #,##0.00_);_("$"* \(#,##0.00\);_("$"* "-"??_);_(@_)</c:formatCode>
                <c:ptCount val="19"/>
                <c:pt idx="0">
                  <c:v>16</c:v>
                </c:pt>
                <c:pt idx="1">
                  <c:v>16</c:v>
                </c:pt>
                <c:pt idx="2">
                  <c:v>16</c:v>
                </c:pt>
                <c:pt idx="3">
                  <c:v>17</c:v>
                </c:pt>
                <c:pt idx="4">
                  <c:v>16</c:v>
                </c:pt>
                <c:pt idx="5">
                  <c:v>16</c:v>
                </c:pt>
                <c:pt idx="6">
                  <c:v>16</c:v>
                </c:pt>
                <c:pt idx="7">
                  <c:v>16</c:v>
                </c:pt>
                <c:pt idx="8">
                  <c:v>16</c:v>
                </c:pt>
                <c:pt idx="9">
                  <c:v>15</c:v>
                </c:pt>
                <c:pt idx="10">
                  <c:v>14</c:v>
                </c:pt>
                <c:pt idx="11">
                  <c:v>16</c:v>
                </c:pt>
                <c:pt idx="12">
                  <c:v>16</c:v>
                </c:pt>
                <c:pt idx="13">
                  <c:v>16</c:v>
                </c:pt>
                <c:pt idx="14">
                  <c:v>16</c:v>
                </c:pt>
                <c:pt idx="15">
                  <c:v>16</c:v>
                </c:pt>
                <c:pt idx="16">
                  <c:v>16</c:v>
                </c:pt>
                <c:pt idx="17">
                  <c:v>16</c:v>
                </c:pt>
                <c:pt idx="18">
                  <c:v>13</c:v>
                </c:pt>
              </c:numCache>
            </c:numRef>
          </c:val>
          <c:smooth val="0"/>
          <c:extLst>
            <c:ext xmlns:c16="http://schemas.microsoft.com/office/drawing/2014/chart" uri="{C3380CC4-5D6E-409C-BE32-E72D297353CC}">
              <c16:uniqueId val="{00000009-3C82-4E83-88AA-5054C5005431}"/>
            </c:ext>
          </c:extLst>
        </c:ser>
        <c:ser>
          <c:idx val="10"/>
          <c:order val="10"/>
          <c:tx>
            <c:strRef>
              <c:f>'F5'!$L$5</c:f>
              <c:strCache>
                <c:ptCount val="1"/>
                <c:pt idx="0">
                  <c:v>Tomate de hoja</c:v>
                </c:pt>
              </c:strCache>
            </c:strRef>
          </c:tx>
          <c:spPr>
            <a:ln w="28575" cap="rnd">
              <a:solidFill>
                <a:srgbClr val="ED7D31">
                  <a:lumMod val="75000"/>
                </a:srgbClr>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'F5'!$L$6:$L$24</c:f>
              <c:numCache>
                <c:formatCode>_("$"* #,##0.00_);_("$"* \(#,##0.00\);_("$"* "-"??_);_(@_)</c:formatCode>
                <c:ptCount val="19"/>
                <c:pt idx="0">
                  <c:v>9</c:v>
                </c:pt>
                <c:pt idx="1">
                  <c:v>9</c:v>
                </c:pt>
                <c:pt idx="2">
                  <c:v>9</c:v>
                </c:pt>
                <c:pt idx="3">
                  <c:v>9</c:v>
                </c:pt>
                <c:pt idx="4">
                  <c:v>9</c:v>
                </c:pt>
                <c:pt idx="5">
                  <c:v>9</c:v>
                </c:pt>
                <c:pt idx="6">
                  <c:v>9</c:v>
                </c:pt>
                <c:pt idx="7">
                  <c:v>9</c:v>
                </c:pt>
                <c:pt idx="8">
                  <c:v>9</c:v>
                </c:pt>
                <c:pt idx="9">
                  <c:v>8</c:v>
                </c:pt>
                <c:pt idx="10">
                  <c:v>9</c:v>
                </c:pt>
                <c:pt idx="11">
                  <c:v>7</c:v>
                </c:pt>
                <c:pt idx="12">
                  <c:v>7</c:v>
                </c:pt>
                <c:pt idx="13">
                  <c:v>8</c:v>
                </c:pt>
                <c:pt idx="14">
                  <c:v>8</c:v>
                </c:pt>
                <c:pt idx="15">
                  <c:v>9</c:v>
                </c:pt>
                <c:pt idx="16">
                  <c:v>9</c:v>
                </c:pt>
                <c:pt idx="17">
                  <c:v>8</c:v>
                </c:pt>
                <c:pt idx="18">
                  <c:v>9</c:v>
                </c:pt>
              </c:numCache>
            </c:numRef>
          </c:val>
          <c:smooth val="0"/>
          <c:extLst>
            <c:ext xmlns:c16="http://schemas.microsoft.com/office/drawing/2014/chart" uri="{C3380CC4-5D6E-409C-BE32-E72D297353CC}">
              <c16:uniqueId val="{0000000A-3C82-4E83-88AA-5054C5005431}"/>
            </c:ext>
          </c:extLst>
        </c:ser>
        <c:ser>
          <c:idx val="11"/>
          <c:order val="11"/>
          <c:tx>
            <c:strRef>
              <c:f>'F5'!$M$5</c:f>
              <c:strCache>
                <c:ptCount val="1"/>
                <c:pt idx="0">
                  <c:v>Plátano </c:v>
                </c:pt>
              </c:strCache>
            </c:strRef>
          </c:tx>
          <c:spPr>
            <a:ln w="28575" cap="rnd">
              <a:solidFill>
                <a:srgbClr val="7C878E"/>
              </a:solidFill>
              <a:round/>
            </a:ln>
            <a:effectLst/>
          </c:spPr>
          <c:marker>
            <c:symbol val="none"/>
          </c:marker>
          <c:cat>
            <c:strRef>
              <c:f>'F5'!$A$6:$A$24</c:f>
              <c:strCache>
                <c:ptCount val="19"/>
                <c:pt idx="0">
                  <c:v>Jueves 2 de Mayo</c:v>
                </c:pt>
                <c:pt idx="1">
                  <c:v>Viernes 3 de Mayo</c:v>
                </c:pt>
                <c:pt idx="2">
                  <c:v>Lunes 6 de Mayo</c:v>
                </c:pt>
                <c:pt idx="3">
                  <c:v>Martes 7 de Mayo</c:v>
                </c:pt>
                <c:pt idx="4">
                  <c:v>Miercoles 8 de Mayo</c:v>
                </c:pt>
                <c:pt idx="5">
                  <c:v>Jueves 9 de Mayo</c:v>
                </c:pt>
                <c:pt idx="6">
                  <c:v>Lunes 13 de Mayo</c:v>
                </c:pt>
                <c:pt idx="7">
                  <c:v>Martes 14 de Mayo</c:v>
                </c:pt>
                <c:pt idx="8">
                  <c:v>Miercoles 15 de Mayo</c:v>
                </c:pt>
                <c:pt idx="9">
                  <c:v>Jueves 16 de Mayo</c:v>
                </c:pt>
                <c:pt idx="10">
                  <c:v>Lunes 20 de Mayo</c:v>
                </c:pt>
                <c:pt idx="11">
                  <c:v>Martes 21 de Mayo</c:v>
                </c:pt>
                <c:pt idx="12">
                  <c:v>Miercoles 22 de Mayo</c:v>
                </c:pt>
                <c:pt idx="13">
                  <c:v>Jueves 23 de Mayo</c:v>
                </c:pt>
                <c:pt idx="14">
                  <c:v>Viernes 24 de Mayo</c:v>
                </c:pt>
                <c:pt idx="15">
                  <c:v>Lunes 27 de Mayo</c:v>
                </c:pt>
                <c:pt idx="16">
                  <c:v>Martes 28 de Mayo</c:v>
                </c:pt>
                <c:pt idx="17">
                  <c:v>Miercoles 29 de Mayo</c:v>
                </c:pt>
                <c:pt idx="18">
                  <c:v>Viernes 31 de Mayo</c:v>
                </c:pt>
              </c:strCache>
            </c:strRef>
          </c:cat>
          <c:val>
            <c:numRef>
              <c:f>'F5'!$M$6:$M$24</c:f>
              <c:numCache>
                <c:formatCode>_("$"* #,##0.00_);_("$"* \(#,##0.00\);_("$"* "-"??_);_(@_)</c:formatCode>
                <c:ptCount val="19"/>
                <c:pt idx="0">
                  <c:v>19</c:v>
                </c:pt>
                <c:pt idx="1">
                  <c:v>19</c:v>
                </c:pt>
                <c:pt idx="2">
                  <c:v>20</c:v>
                </c:pt>
                <c:pt idx="3">
                  <c:v>20</c:v>
                </c:pt>
                <c:pt idx="4">
                  <c:v>20</c:v>
                </c:pt>
                <c:pt idx="5">
                  <c:v>20</c:v>
                </c:pt>
                <c:pt idx="6">
                  <c:v>20</c:v>
                </c:pt>
                <c:pt idx="7">
                  <c:v>20</c:v>
                </c:pt>
                <c:pt idx="8">
                  <c:v>20</c:v>
                </c:pt>
                <c:pt idx="9">
                  <c:v>21</c:v>
                </c:pt>
                <c:pt idx="10">
                  <c:v>15.5</c:v>
                </c:pt>
                <c:pt idx="11">
                  <c:v>20</c:v>
                </c:pt>
                <c:pt idx="12">
                  <c:v>20</c:v>
                </c:pt>
                <c:pt idx="13">
                  <c:v>20</c:v>
                </c:pt>
                <c:pt idx="14">
                  <c:v>20</c:v>
                </c:pt>
                <c:pt idx="15">
                  <c:v>20</c:v>
                </c:pt>
                <c:pt idx="16">
                  <c:v>20</c:v>
                </c:pt>
                <c:pt idx="17">
                  <c:v>20</c:v>
                </c:pt>
                <c:pt idx="18">
                  <c:v>20</c:v>
                </c:pt>
              </c:numCache>
            </c:numRef>
          </c:val>
          <c:smooth val="0"/>
          <c:extLst>
            <c:ext xmlns:c16="http://schemas.microsoft.com/office/drawing/2014/chart" uri="{C3380CC4-5D6E-409C-BE32-E72D297353CC}">
              <c16:uniqueId val="{0000000B-3C82-4E83-88AA-5054C5005431}"/>
            </c:ext>
          </c:extLst>
        </c:ser>
        <c:dLbls>
          <c:showLegendKey val="0"/>
          <c:showVal val="0"/>
          <c:showCatName val="0"/>
          <c:showSerName val="0"/>
          <c:showPercent val="0"/>
          <c:showBubbleSize val="0"/>
        </c:dLbls>
        <c:smooth val="0"/>
        <c:axId val="350779312"/>
        <c:axId val="350774608"/>
      </c:lineChart>
      <c:catAx>
        <c:axId val="35077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50774608"/>
        <c:crosses val="autoZero"/>
        <c:auto val="1"/>
        <c:lblAlgn val="ctr"/>
        <c:lblOffset val="100"/>
        <c:noMultiLvlLbl val="0"/>
      </c:catAx>
      <c:valAx>
        <c:axId val="350774608"/>
        <c:scaling>
          <c:orientation val="minMax"/>
        </c:scaling>
        <c:delete val="0"/>
        <c:axPos val="l"/>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50779312"/>
        <c:crosses val="autoZero"/>
        <c:crossBetween val="between"/>
        <c:majorUnit val="10"/>
      </c:valAx>
      <c:spPr>
        <a:noFill/>
        <a:ln>
          <a:noFill/>
        </a:ln>
        <a:effectLst/>
      </c:spPr>
    </c:plotArea>
    <c:legend>
      <c:legendPos val="b"/>
      <c:layout>
        <c:manualLayout>
          <c:xMode val="edge"/>
          <c:yMode val="edge"/>
          <c:x val="9.3386629423615627E-2"/>
          <c:y val="0.84366367589392888"/>
          <c:w val="0.83820350363181351"/>
          <c:h val="0.13379193136106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211-4AF5-8261-0174AA23206A}"/>
              </c:ext>
            </c:extLst>
          </c:dPt>
          <c:dPt>
            <c:idx val="1"/>
            <c:invertIfNegative val="0"/>
            <c:bubble3D val="0"/>
            <c:spPr>
              <a:solidFill>
                <a:srgbClr val="7C878E"/>
              </a:solidFill>
              <a:ln>
                <a:noFill/>
              </a:ln>
              <a:effectLst/>
            </c:spPr>
            <c:extLst>
              <c:ext xmlns:c16="http://schemas.microsoft.com/office/drawing/2014/chart" uri="{C3380CC4-5D6E-409C-BE32-E72D297353CC}">
                <c16:uniqueId val="{00000003-3211-4AF5-8261-0174AA23206A}"/>
              </c:ext>
            </c:extLst>
          </c:dPt>
          <c:dPt>
            <c:idx val="2"/>
            <c:invertIfNegative val="0"/>
            <c:bubble3D val="0"/>
            <c:spPr>
              <a:solidFill>
                <a:srgbClr val="7C878E"/>
              </a:solidFill>
              <a:ln>
                <a:noFill/>
              </a:ln>
              <a:effectLst/>
            </c:spPr>
            <c:extLst>
              <c:ext xmlns:c16="http://schemas.microsoft.com/office/drawing/2014/chart" uri="{C3380CC4-5D6E-409C-BE32-E72D297353CC}">
                <c16:uniqueId val="{00000005-3211-4AF5-8261-0174AA23206A}"/>
              </c:ext>
            </c:extLst>
          </c:dPt>
          <c:dPt>
            <c:idx val="3"/>
            <c:invertIfNegative val="0"/>
            <c:bubble3D val="0"/>
            <c:spPr>
              <a:solidFill>
                <a:srgbClr val="7C878E"/>
              </a:solidFill>
              <a:ln>
                <a:noFill/>
              </a:ln>
              <a:effectLst/>
            </c:spPr>
            <c:extLst>
              <c:ext xmlns:c16="http://schemas.microsoft.com/office/drawing/2014/chart" uri="{C3380CC4-5D6E-409C-BE32-E72D297353CC}">
                <c16:uniqueId val="{00000007-3211-4AF5-8261-0174AA23206A}"/>
              </c:ext>
            </c:extLst>
          </c:dPt>
          <c:dPt>
            <c:idx val="4"/>
            <c:invertIfNegative val="0"/>
            <c:bubble3D val="0"/>
            <c:spPr>
              <a:solidFill>
                <a:srgbClr val="7C878E"/>
              </a:solidFill>
              <a:ln>
                <a:noFill/>
              </a:ln>
              <a:effectLst/>
            </c:spPr>
            <c:extLst>
              <c:ext xmlns:c16="http://schemas.microsoft.com/office/drawing/2014/chart" uri="{C3380CC4-5D6E-409C-BE32-E72D297353CC}">
                <c16:uniqueId val="{00000009-3211-4AF5-8261-0174AA23206A}"/>
              </c:ext>
            </c:extLst>
          </c:dPt>
          <c:dPt>
            <c:idx val="5"/>
            <c:invertIfNegative val="0"/>
            <c:bubble3D val="0"/>
            <c:spPr>
              <a:solidFill>
                <a:srgbClr val="7C878E"/>
              </a:solidFill>
              <a:ln>
                <a:noFill/>
              </a:ln>
              <a:effectLst/>
            </c:spPr>
            <c:extLst>
              <c:ext xmlns:c16="http://schemas.microsoft.com/office/drawing/2014/chart" uri="{C3380CC4-5D6E-409C-BE32-E72D297353CC}">
                <c16:uniqueId val="{0000000B-3211-4AF5-8261-0174AA23206A}"/>
              </c:ext>
            </c:extLst>
          </c:dPt>
          <c:dPt>
            <c:idx val="6"/>
            <c:invertIfNegative val="0"/>
            <c:bubble3D val="0"/>
            <c:spPr>
              <a:solidFill>
                <a:srgbClr val="7C878E"/>
              </a:solidFill>
              <a:ln>
                <a:noFill/>
              </a:ln>
              <a:effectLst/>
            </c:spPr>
            <c:extLst>
              <c:ext xmlns:c16="http://schemas.microsoft.com/office/drawing/2014/chart" uri="{C3380CC4-5D6E-409C-BE32-E72D297353CC}">
                <c16:uniqueId val="{0000000D-3211-4AF5-8261-0174AA23206A}"/>
              </c:ext>
            </c:extLst>
          </c:dPt>
          <c:dPt>
            <c:idx val="7"/>
            <c:invertIfNegative val="0"/>
            <c:bubble3D val="0"/>
            <c:spPr>
              <a:solidFill>
                <a:srgbClr val="7C878E"/>
              </a:solidFill>
              <a:ln>
                <a:noFill/>
              </a:ln>
              <a:effectLst/>
            </c:spPr>
            <c:extLst>
              <c:ext xmlns:c16="http://schemas.microsoft.com/office/drawing/2014/chart" uri="{C3380CC4-5D6E-409C-BE32-E72D297353CC}">
                <c16:uniqueId val="{0000000F-3211-4AF5-8261-0174AA23206A}"/>
              </c:ext>
            </c:extLst>
          </c:dPt>
          <c:dPt>
            <c:idx val="8"/>
            <c:invertIfNegative val="0"/>
            <c:bubble3D val="0"/>
            <c:spPr>
              <a:solidFill>
                <a:srgbClr val="7C878E"/>
              </a:solidFill>
              <a:ln>
                <a:noFill/>
              </a:ln>
              <a:effectLst/>
            </c:spPr>
            <c:extLst>
              <c:ext xmlns:c16="http://schemas.microsoft.com/office/drawing/2014/chart" uri="{C3380CC4-5D6E-409C-BE32-E72D297353CC}">
                <c16:uniqueId val="{00000011-3211-4AF5-8261-0174AA23206A}"/>
              </c:ext>
            </c:extLst>
          </c:dPt>
          <c:dPt>
            <c:idx val="9"/>
            <c:invertIfNegative val="0"/>
            <c:bubble3D val="0"/>
            <c:spPr>
              <a:solidFill>
                <a:srgbClr val="7C878E"/>
              </a:solidFill>
              <a:ln>
                <a:noFill/>
              </a:ln>
              <a:effectLst/>
            </c:spPr>
            <c:extLst>
              <c:ext xmlns:c16="http://schemas.microsoft.com/office/drawing/2014/chart" uri="{C3380CC4-5D6E-409C-BE32-E72D297353CC}">
                <c16:uniqueId val="{00000013-3211-4AF5-8261-0174AA23206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211-4AF5-8261-0174AA23206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211-4AF5-8261-0174AA23206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211-4AF5-8261-0174AA23206A}"/>
              </c:ext>
            </c:extLst>
          </c:dPt>
          <c:dPt>
            <c:idx val="13"/>
            <c:invertIfNegative val="0"/>
            <c:bubble3D val="0"/>
            <c:spPr>
              <a:solidFill>
                <a:srgbClr val="95682B"/>
              </a:solidFill>
              <a:ln>
                <a:noFill/>
              </a:ln>
              <a:effectLst/>
            </c:spPr>
            <c:extLst>
              <c:ext xmlns:c16="http://schemas.microsoft.com/office/drawing/2014/chart" uri="{C3380CC4-5D6E-409C-BE32-E72D297353CC}">
                <c16:uniqueId val="{0000001B-3211-4AF5-8261-0174AA23206A}"/>
              </c:ext>
            </c:extLst>
          </c:dPt>
          <c:dPt>
            <c:idx val="14"/>
            <c:invertIfNegative val="0"/>
            <c:bubble3D val="0"/>
            <c:spPr>
              <a:solidFill>
                <a:srgbClr val="FBBB27"/>
              </a:solidFill>
              <a:ln>
                <a:noFill/>
              </a:ln>
              <a:effectLst/>
            </c:spPr>
            <c:extLst>
              <c:ext xmlns:c16="http://schemas.microsoft.com/office/drawing/2014/chart" uri="{C3380CC4-5D6E-409C-BE32-E72D297353CC}">
                <c16:uniqueId val="{0000001D-3211-4AF5-8261-0174AA23206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211-4AF5-8261-0174AA23206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211-4AF5-8261-0174AA23206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211-4AF5-8261-0174AA23206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'F49'!$A$6:$A$38</c:f>
              <c:strCache>
                <c:ptCount val="33"/>
                <c:pt idx="0">
                  <c:v>Tabasco</c:v>
                </c:pt>
                <c:pt idx="1">
                  <c:v>Aguascalientes</c:v>
                </c:pt>
                <c:pt idx="2">
                  <c:v>Oaxaca</c:v>
                </c:pt>
                <c:pt idx="3">
                  <c:v>Chiapas</c:v>
                </c:pt>
                <c:pt idx="4">
                  <c:v>Zacatecas</c:v>
                </c:pt>
                <c:pt idx="5">
                  <c:v>Quintana Roo</c:v>
                </c:pt>
                <c:pt idx="6">
                  <c:v>Campeche</c:v>
                </c:pt>
                <c:pt idx="7">
                  <c:v>Estado de México</c:v>
                </c:pt>
                <c:pt idx="8">
                  <c:v>Nayarit</c:v>
                </c:pt>
                <c:pt idx="9">
                  <c:v>Hidalgo</c:v>
                </c:pt>
                <c:pt idx="10">
                  <c:v>Ciudad de México</c:v>
                </c:pt>
                <c:pt idx="11">
                  <c:v>Guanajuato</c:v>
                </c:pt>
                <c:pt idx="12">
                  <c:v>Baja California Sur</c:v>
                </c:pt>
                <c:pt idx="13">
                  <c:v>Nacional</c:v>
                </c:pt>
                <c:pt idx="14">
                  <c:v>Jalisco</c:v>
                </c:pt>
                <c:pt idx="15">
                  <c:v>Yucatán</c:v>
                </c:pt>
                <c:pt idx="16">
                  <c:v>Querétaro</c:v>
                </c:pt>
                <c:pt idx="17">
                  <c:v>Sonora</c:v>
                </c:pt>
                <c:pt idx="18">
                  <c:v>Durango</c:v>
                </c:pt>
                <c:pt idx="19">
                  <c:v>Michoacán</c:v>
                </c:pt>
                <c:pt idx="20">
                  <c:v>Veracruz</c:v>
                </c:pt>
                <c:pt idx="21">
                  <c:v>San Luis Potosí</c:v>
                </c:pt>
                <c:pt idx="22">
                  <c:v>Morelos</c:v>
                </c:pt>
                <c:pt idx="23">
                  <c:v>Coahuila</c:v>
                </c:pt>
                <c:pt idx="24">
                  <c:v>Chihuahua</c:v>
                </c:pt>
                <c:pt idx="25">
                  <c:v>Nuevo León</c:v>
                </c:pt>
                <c:pt idx="26">
                  <c:v>Tamaulipas</c:v>
                </c:pt>
                <c:pt idx="27">
                  <c:v>Sinaloa</c:v>
                </c:pt>
                <c:pt idx="28">
                  <c:v>Baja California</c:v>
                </c:pt>
                <c:pt idx="29">
                  <c:v>Puebla</c:v>
                </c:pt>
                <c:pt idx="30">
                  <c:v>Guerrero</c:v>
                </c:pt>
                <c:pt idx="31">
                  <c:v>Colima</c:v>
                </c:pt>
                <c:pt idx="32">
                  <c:v>Tlaxcala</c:v>
                </c:pt>
              </c:strCache>
            </c:strRef>
          </c:cat>
          <c:val>
            <c:numRef>
              <c:f>'F49'!$B$6:$B$38</c:f>
              <c:numCache>
                <c:formatCode>0.0</c:formatCode>
                <c:ptCount val="33"/>
                <c:pt idx="0">
                  <c:v>-19.04255436</c:v>
                </c:pt>
                <c:pt idx="1">
                  <c:v>-14.29129753</c:v>
                </c:pt>
                <c:pt idx="2">
                  <c:v>-12.817626779999999</c:v>
                </c:pt>
                <c:pt idx="3">
                  <c:v>-10.83113442</c:v>
                </c:pt>
                <c:pt idx="4">
                  <c:v>-8.3239057800000005</c:v>
                </c:pt>
                <c:pt idx="5">
                  <c:v>-6.1911380920000001</c:v>
                </c:pt>
                <c:pt idx="6">
                  <c:v>-5.3913060530000001</c:v>
                </c:pt>
                <c:pt idx="7">
                  <c:v>-4.440604896</c:v>
                </c:pt>
                <c:pt idx="8">
                  <c:v>-3.1229372639999999</c:v>
                </c:pt>
                <c:pt idx="9">
                  <c:v>-2.7219576069999998</c:v>
                </c:pt>
                <c:pt idx="10">
                  <c:v>-2.6942995839999999</c:v>
                </c:pt>
                <c:pt idx="11">
                  <c:v>-2.557623896</c:v>
                </c:pt>
                <c:pt idx="12">
                  <c:v>-1.826778113</c:v>
                </c:pt>
                <c:pt idx="13">
                  <c:v>-0.97101754799999995</c:v>
                </c:pt>
                <c:pt idx="14">
                  <c:v>-0.53604009900000005</c:v>
                </c:pt>
                <c:pt idx="15">
                  <c:v>-0.38871234399999999</c:v>
                </c:pt>
                <c:pt idx="16">
                  <c:v>4.9693772999999997E-2</c:v>
                </c:pt>
                <c:pt idx="17">
                  <c:v>0.25706110599999998</c:v>
                </c:pt>
                <c:pt idx="18">
                  <c:v>0.63812769499999999</c:v>
                </c:pt>
                <c:pt idx="19">
                  <c:v>1.095892332</c:v>
                </c:pt>
                <c:pt idx="20">
                  <c:v>1.5103050899999999</c:v>
                </c:pt>
                <c:pt idx="21">
                  <c:v>2.4244259619999999</c:v>
                </c:pt>
                <c:pt idx="22">
                  <c:v>2.973344821</c:v>
                </c:pt>
                <c:pt idx="23">
                  <c:v>3.34909832</c:v>
                </c:pt>
                <c:pt idx="24">
                  <c:v>5.350039057</c:v>
                </c:pt>
                <c:pt idx="25">
                  <c:v>5.5614522050000001</c:v>
                </c:pt>
                <c:pt idx="26">
                  <c:v>5.7346224619999999</c:v>
                </c:pt>
                <c:pt idx="27">
                  <c:v>7.7292808519999996</c:v>
                </c:pt>
                <c:pt idx="28">
                  <c:v>8.3485456760000005</c:v>
                </c:pt>
                <c:pt idx="29">
                  <c:v>10.02690104</c:v>
                </c:pt>
                <c:pt idx="30">
                  <c:v>10.619500260000001</c:v>
                </c:pt>
                <c:pt idx="31">
                  <c:v>11.47585067</c:v>
                </c:pt>
                <c:pt idx="32">
                  <c:v>18.10113162</c:v>
                </c:pt>
              </c:numCache>
            </c:numRef>
          </c:val>
          <c:extLst>
            <c:ext xmlns:c16="http://schemas.microsoft.com/office/drawing/2014/chart" uri="{C3380CC4-5D6E-409C-BE32-E72D297353CC}">
              <c16:uniqueId val="{00000024-3211-4AF5-8261-0174AA23206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AE5F-4F1F-B9EA-0D91F524918F}"/>
              </c:ext>
            </c:extLst>
          </c:dPt>
          <c:dPt>
            <c:idx val="2"/>
            <c:invertIfNegative val="0"/>
            <c:bubble3D val="0"/>
            <c:spPr>
              <a:solidFill>
                <a:srgbClr val="95682B"/>
              </a:solidFill>
              <a:ln>
                <a:noFill/>
              </a:ln>
              <a:effectLst/>
            </c:spPr>
            <c:extLst>
              <c:ext xmlns:c16="http://schemas.microsoft.com/office/drawing/2014/chart" uri="{C3380CC4-5D6E-409C-BE32-E72D297353CC}">
                <c16:uniqueId val="{00000003-AE5F-4F1F-B9EA-0D91F524918F}"/>
              </c:ext>
            </c:extLst>
          </c:dPt>
          <c:dPt>
            <c:idx val="6"/>
            <c:invertIfNegative val="0"/>
            <c:bubble3D val="0"/>
            <c:spPr>
              <a:solidFill>
                <a:srgbClr val="FBBB27"/>
              </a:solidFill>
              <a:ln>
                <a:noFill/>
              </a:ln>
              <a:effectLst/>
            </c:spPr>
            <c:extLst>
              <c:ext xmlns:c16="http://schemas.microsoft.com/office/drawing/2014/chart" uri="{C3380CC4-5D6E-409C-BE32-E72D297353CC}">
                <c16:uniqueId val="{00000005-AE5F-4F1F-B9EA-0D91F524918F}"/>
              </c:ext>
            </c:extLst>
          </c:dPt>
          <c:dPt>
            <c:idx val="10"/>
            <c:invertIfNegative val="0"/>
            <c:bubble3D val="0"/>
            <c:spPr>
              <a:solidFill>
                <a:srgbClr val="FBBB27"/>
              </a:solidFill>
              <a:ln>
                <a:noFill/>
              </a:ln>
              <a:effectLst/>
            </c:spPr>
            <c:extLst>
              <c:ext xmlns:c16="http://schemas.microsoft.com/office/drawing/2014/chart" uri="{C3380CC4-5D6E-409C-BE32-E72D297353CC}">
                <c16:uniqueId val="{00000007-AE5F-4F1F-B9EA-0D91F524918F}"/>
              </c:ext>
            </c:extLst>
          </c:dPt>
          <c:dPt>
            <c:idx val="14"/>
            <c:invertIfNegative val="0"/>
            <c:bubble3D val="0"/>
            <c:spPr>
              <a:solidFill>
                <a:srgbClr val="FBBB27"/>
              </a:solidFill>
              <a:ln>
                <a:noFill/>
              </a:ln>
              <a:effectLst/>
            </c:spPr>
            <c:extLst>
              <c:ext xmlns:c16="http://schemas.microsoft.com/office/drawing/2014/chart" uri="{C3380CC4-5D6E-409C-BE32-E72D297353CC}">
                <c16:uniqueId val="{00000009-AE5F-4F1F-B9EA-0D91F524918F}"/>
              </c:ext>
            </c:extLst>
          </c:dPt>
          <c:dPt>
            <c:idx val="18"/>
            <c:invertIfNegative val="0"/>
            <c:bubble3D val="0"/>
            <c:spPr>
              <a:solidFill>
                <a:srgbClr val="FBBB27"/>
              </a:solidFill>
              <a:ln>
                <a:noFill/>
              </a:ln>
              <a:effectLst/>
            </c:spPr>
            <c:extLst>
              <c:ext xmlns:c16="http://schemas.microsoft.com/office/drawing/2014/chart" uri="{C3380CC4-5D6E-409C-BE32-E72D297353CC}">
                <c16:uniqueId val="{0000000B-AE5F-4F1F-B9EA-0D91F524918F}"/>
              </c:ext>
            </c:extLst>
          </c:dPt>
          <c:dPt>
            <c:idx val="22"/>
            <c:invertIfNegative val="0"/>
            <c:bubble3D val="0"/>
            <c:spPr>
              <a:solidFill>
                <a:srgbClr val="FBBB27"/>
              </a:solidFill>
              <a:ln>
                <a:noFill/>
              </a:ln>
              <a:effectLst/>
            </c:spPr>
            <c:extLst>
              <c:ext xmlns:c16="http://schemas.microsoft.com/office/drawing/2014/chart" uri="{C3380CC4-5D6E-409C-BE32-E72D297353CC}">
                <c16:uniqueId val="{0000000D-AE5F-4F1F-B9EA-0D91F52491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'F50'!$A$6:$A$8</c:f>
              <c:strCache>
                <c:ptCount val="3"/>
                <c:pt idx="0">
                  <c:v>Actividades secundarias</c:v>
                </c:pt>
                <c:pt idx="1">
                  <c:v>Industria de la construcción</c:v>
                </c:pt>
                <c:pt idx="2">
                  <c:v>Industrias manufactureras </c:v>
                </c:pt>
              </c:strCache>
            </c:strRef>
          </c:cat>
          <c:val>
            <c:numRef>
              <c:f>'F50'!$B$6:$B$8</c:f>
              <c:numCache>
                <c:formatCode>0.0</c:formatCode>
                <c:ptCount val="3"/>
                <c:pt idx="0">
                  <c:v>-0.53604009900000005</c:v>
                </c:pt>
                <c:pt idx="1">
                  <c:v>9.7093136560000008</c:v>
                </c:pt>
                <c:pt idx="2">
                  <c:v>-4.2424483950000003</c:v>
                </c:pt>
              </c:numCache>
            </c:numRef>
          </c:val>
          <c:extLst>
            <c:ext xmlns:c16="http://schemas.microsoft.com/office/drawing/2014/chart" uri="{C3380CC4-5D6E-409C-BE32-E72D297353CC}">
              <c16:uniqueId val="{0000000E-AE5F-4F1F-B9EA-0D91F524918F}"/>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'F51'!$C$5</c:f>
              <c:strCache>
                <c:ptCount val="1"/>
                <c:pt idx="0">
                  <c:v>Variación</c:v>
                </c:pt>
              </c:strCache>
            </c:strRef>
          </c:tx>
          <c:spPr>
            <a:solidFill>
              <a:srgbClr val="AFABAB"/>
            </a:solidFill>
            <a:ln>
              <a:noFill/>
            </a:ln>
            <a:effectLst/>
          </c:spPr>
          <c:invertIfNegative val="0"/>
          <c:dPt>
            <c:idx val="9"/>
            <c:invertIfNegative val="0"/>
            <c:bubble3D val="0"/>
            <c:spPr>
              <a:solidFill>
                <a:srgbClr val="AFABAB"/>
              </a:solidFill>
              <a:ln>
                <a:noFill/>
              </a:ln>
              <a:effectLst/>
            </c:spPr>
            <c:extLst>
              <c:ext xmlns:c16="http://schemas.microsoft.com/office/drawing/2014/chart" uri="{C3380CC4-5D6E-409C-BE32-E72D297353CC}">
                <c16:uniqueId val="{00000001-518C-49DE-AE48-BBEB14910492}"/>
              </c:ext>
            </c:extLst>
          </c:dPt>
          <c:dPt>
            <c:idx val="21"/>
            <c:invertIfNegative val="0"/>
            <c:bubble3D val="0"/>
            <c:spPr>
              <a:solidFill>
                <a:srgbClr val="AFABAB"/>
              </a:solidFill>
              <a:ln>
                <a:noFill/>
              </a:ln>
              <a:effectLst/>
            </c:spPr>
            <c:extLst>
              <c:ext xmlns:c16="http://schemas.microsoft.com/office/drawing/2014/chart" uri="{C3380CC4-5D6E-409C-BE32-E72D297353CC}">
                <c16:uniqueId val="{00000003-518C-49DE-AE48-BBEB14910492}"/>
              </c:ext>
            </c:extLst>
          </c:dPt>
          <c:dPt>
            <c:idx val="33"/>
            <c:invertIfNegative val="0"/>
            <c:bubble3D val="0"/>
            <c:spPr>
              <a:solidFill>
                <a:srgbClr val="AFABAB"/>
              </a:solidFill>
              <a:ln>
                <a:noFill/>
              </a:ln>
              <a:effectLst/>
            </c:spPr>
            <c:extLst>
              <c:ext xmlns:c16="http://schemas.microsoft.com/office/drawing/2014/chart" uri="{C3380CC4-5D6E-409C-BE32-E72D297353CC}">
                <c16:uniqueId val="{00000005-518C-49DE-AE48-BBEB14910492}"/>
              </c:ext>
            </c:extLst>
          </c:dPt>
          <c:dPt>
            <c:idx val="45"/>
            <c:invertIfNegative val="0"/>
            <c:bubble3D val="0"/>
            <c:spPr>
              <a:solidFill>
                <a:srgbClr val="AFABAB"/>
              </a:solidFill>
              <a:ln>
                <a:noFill/>
              </a:ln>
              <a:effectLst/>
            </c:spPr>
            <c:extLst>
              <c:ext xmlns:c16="http://schemas.microsoft.com/office/drawing/2014/chart" uri="{C3380CC4-5D6E-409C-BE32-E72D297353CC}">
                <c16:uniqueId val="{00000007-518C-49DE-AE48-BBEB14910492}"/>
              </c:ext>
            </c:extLst>
          </c:dPt>
          <c:dPt>
            <c:idx val="57"/>
            <c:invertIfNegative val="0"/>
            <c:bubble3D val="0"/>
            <c:spPr>
              <a:solidFill>
                <a:srgbClr val="AFABAB"/>
              </a:solidFill>
              <a:ln>
                <a:noFill/>
              </a:ln>
              <a:effectLst/>
            </c:spPr>
            <c:extLst>
              <c:ext xmlns:c16="http://schemas.microsoft.com/office/drawing/2014/chart" uri="{C3380CC4-5D6E-409C-BE32-E72D297353CC}">
                <c16:uniqueId val="{00000009-518C-49DE-AE48-BBEB14910492}"/>
              </c:ext>
            </c:extLst>
          </c:dPt>
          <c:dPt>
            <c:idx val="69"/>
            <c:invertIfNegative val="0"/>
            <c:bubble3D val="0"/>
            <c:spPr>
              <a:solidFill>
                <a:srgbClr val="AFABAB"/>
              </a:solidFill>
              <a:ln>
                <a:noFill/>
              </a:ln>
              <a:effectLst/>
            </c:spPr>
            <c:extLst>
              <c:ext xmlns:c16="http://schemas.microsoft.com/office/drawing/2014/chart" uri="{C3380CC4-5D6E-409C-BE32-E72D297353CC}">
                <c16:uniqueId val="{0000000B-518C-49DE-AE48-BBEB14910492}"/>
              </c:ext>
            </c:extLst>
          </c:dPt>
          <c:dPt>
            <c:idx val="72"/>
            <c:invertIfNegative val="0"/>
            <c:bubble3D val="0"/>
            <c:spPr>
              <a:solidFill>
                <a:srgbClr val="FBBB27"/>
              </a:solidFill>
              <a:ln>
                <a:noFill/>
              </a:ln>
              <a:effectLst/>
            </c:spPr>
            <c:extLst>
              <c:ext xmlns:c16="http://schemas.microsoft.com/office/drawing/2014/chart" uri="{C3380CC4-5D6E-409C-BE32-E72D297353CC}">
                <c16:uniqueId val="{0000000D-518C-49DE-AE48-BBEB14910492}"/>
              </c:ext>
            </c:extLst>
          </c:dPt>
          <c:cat>
            <c:multiLvlStrRef>
              <c:f>'F51'!$A$6:$B$78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'F51'!$C$6:$C$78</c:f>
              <c:numCache>
                <c:formatCode>0</c:formatCode>
                <c:ptCount val="73"/>
                <c:pt idx="0">
                  <c:v>-6.2946985089999998</c:v>
                </c:pt>
                <c:pt idx="1">
                  <c:v>10.631087470000001</c:v>
                </c:pt>
                <c:pt idx="2">
                  <c:v>0.44468817599999999</c:v>
                </c:pt>
                <c:pt idx="3">
                  <c:v>5.6009550910000003</c:v>
                </c:pt>
                <c:pt idx="4">
                  <c:v>4.2978754639999996</c:v>
                </c:pt>
                <c:pt idx="5">
                  <c:v>-0.16756844200000001</c:v>
                </c:pt>
                <c:pt idx="6">
                  <c:v>-11.09942813</c:v>
                </c:pt>
                <c:pt idx="7">
                  <c:v>-4.2001334190000001</c:v>
                </c:pt>
                <c:pt idx="8">
                  <c:v>-7.4873142399999999</c:v>
                </c:pt>
                <c:pt idx="9">
                  <c:v>2.8819355350000002</c:v>
                </c:pt>
                <c:pt idx="10">
                  <c:v>-4.3323704349999996</c:v>
                </c:pt>
                <c:pt idx="11">
                  <c:v>3.6807463999999998E-2</c:v>
                </c:pt>
                <c:pt idx="12">
                  <c:v>-9.9686336390000001</c:v>
                </c:pt>
                <c:pt idx="13">
                  <c:v>-11.97980879</c:v>
                </c:pt>
                <c:pt idx="14">
                  <c:v>-1.3478236640000001</c:v>
                </c:pt>
                <c:pt idx="15">
                  <c:v>-3.394147851</c:v>
                </c:pt>
                <c:pt idx="16">
                  <c:v>0.419464367</c:v>
                </c:pt>
                <c:pt idx="17">
                  <c:v>3.103936992</c:v>
                </c:pt>
                <c:pt idx="18">
                  <c:v>-4.2206526850000001</c:v>
                </c:pt>
                <c:pt idx="19">
                  <c:v>-1.4909627089999999</c:v>
                </c:pt>
                <c:pt idx="20">
                  <c:v>-7.8904593170000004</c:v>
                </c:pt>
                <c:pt idx="21">
                  <c:v>1.2074878710000001</c:v>
                </c:pt>
                <c:pt idx="22">
                  <c:v>-4.1801030949999998</c:v>
                </c:pt>
                <c:pt idx="23">
                  <c:v>3.0748318750000001</c:v>
                </c:pt>
                <c:pt idx="24">
                  <c:v>8.3263682039999996</c:v>
                </c:pt>
                <c:pt idx="25">
                  <c:v>-3.815746356</c:v>
                </c:pt>
                <c:pt idx="26">
                  <c:v>-0.75843015000000003</c:v>
                </c:pt>
                <c:pt idx="27">
                  <c:v>6.3798649530000002</c:v>
                </c:pt>
                <c:pt idx="28">
                  <c:v>6.3734633780000003</c:v>
                </c:pt>
                <c:pt idx="29">
                  <c:v>10.459112080000001</c:v>
                </c:pt>
                <c:pt idx="30">
                  <c:v>26.428442759999999</c:v>
                </c:pt>
                <c:pt idx="31">
                  <c:v>22.715573039999999</c:v>
                </c:pt>
                <c:pt idx="32">
                  <c:v>46.942008219999998</c:v>
                </c:pt>
                <c:pt idx="33">
                  <c:v>-1.975609433</c:v>
                </c:pt>
                <c:pt idx="34">
                  <c:v>5.229559107</c:v>
                </c:pt>
                <c:pt idx="35">
                  <c:v>3.7026915499999999</c:v>
                </c:pt>
                <c:pt idx="36">
                  <c:v>16.417035670000001</c:v>
                </c:pt>
                <c:pt idx="37">
                  <c:v>16.183690639999998</c:v>
                </c:pt>
                <c:pt idx="38">
                  <c:v>9.4570484290000003</c:v>
                </c:pt>
                <c:pt idx="39">
                  <c:v>6.1458599380000001</c:v>
                </c:pt>
                <c:pt idx="40">
                  <c:v>4.4971673059999997</c:v>
                </c:pt>
                <c:pt idx="41">
                  <c:v>1.5468744619999999</c:v>
                </c:pt>
                <c:pt idx="42">
                  <c:v>-16.950821439999999</c:v>
                </c:pt>
                <c:pt idx="43">
                  <c:v>-11.213649289999999</c:v>
                </c:pt>
                <c:pt idx="44">
                  <c:v>-16.236561200000001</c:v>
                </c:pt>
                <c:pt idx="45">
                  <c:v>11.173417239999999</c:v>
                </c:pt>
                <c:pt idx="46">
                  <c:v>15.52752755</c:v>
                </c:pt>
                <c:pt idx="47">
                  <c:v>3.0954840579999998</c:v>
                </c:pt>
                <c:pt idx="48">
                  <c:v>5.9946941770000004</c:v>
                </c:pt>
                <c:pt idx="49">
                  <c:v>8.7603708559999998</c:v>
                </c:pt>
                <c:pt idx="50">
                  <c:v>12.03710931</c:v>
                </c:pt>
                <c:pt idx="51">
                  <c:v>-4.2325247969999999</c:v>
                </c:pt>
                <c:pt idx="52">
                  <c:v>6.5594095320000001</c:v>
                </c:pt>
                <c:pt idx="53">
                  <c:v>0.67287811500000005</c:v>
                </c:pt>
                <c:pt idx="54">
                  <c:v>3.704853645</c:v>
                </c:pt>
                <c:pt idx="55">
                  <c:v>-7.4794166999999995E-2</c:v>
                </c:pt>
                <c:pt idx="56">
                  <c:v>2.397645764</c:v>
                </c:pt>
                <c:pt idx="57">
                  <c:v>-8.2226647239999995</c:v>
                </c:pt>
                <c:pt idx="58">
                  <c:v>-5.1418446790000001</c:v>
                </c:pt>
                <c:pt idx="59">
                  <c:v>5.1928116620000004</c:v>
                </c:pt>
                <c:pt idx="60">
                  <c:v>2.9433785970000002</c:v>
                </c:pt>
                <c:pt idx="61">
                  <c:v>-8.3612799039999999</c:v>
                </c:pt>
                <c:pt idx="62">
                  <c:v>-6.1953008089999999</c:v>
                </c:pt>
                <c:pt idx="63">
                  <c:v>0.14821982</c:v>
                </c:pt>
                <c:pt idx="64">
                  <c:v>-14.14039416</c:v>
                </c:pt>
                <c:pt idx="65">
                  <c:v>-5.8201365579999997</c:v>
                </c:pt>
                <c:pt idx="66">
                  <c:v>4.6556742900000003</c:v>
                </c:pt>
                <c:pt idx="67">
                  <c:v>7.866739119</c:v>
                </c:pt>
                <c:pt idx="68">
                  <c:v>-4.5786845190000003</c:v>
                </c:pt>
                <c:pt idx="69">
                  <c:v>16.832736199999999</c:v>
                </c:pt>
                <c:pt idx="70">
                  <c:v>2.169125529</c:v>
                </c:pt>
                <c:pt idx="71">
                  <c:v>15.70475834</c:v>
                </c:pt>
                <c:pt idx="72">
                  <c:v>9.7093136560000008</c:v>
                </c:pt>
              </c:numCache>
            </c:numRef>
          </c:val>
          <c:extLst>
            <c:ext xmlns:c16="http://schemas.microsoft.com/office/drawing/2014/chart" uri="{C3380CC4-5D6E-409C-BE32-E72D297353CC}">
              <c16:uniqueId val="{0000000E-518C-49DE-AE48-BBEB1491049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'F51'!$D$5</c:f>
              <c:strCache>
                <c:ptCount val="1"/>
                <c:pt idx="0">
                  <c:v>Variación promedio</c:v>
                </c:pt>
              </c:strCache>
            </c:strRef>
          </c:tx>
          <c:spPr>
            <a:ln w="28575" cap="rnd">
              <a:solidFill>
                <a:srgbClr val="60686D"/>
              </a:solidFill>
              <a:round/>
            </a:ln>
            <a:effectLst/>
          </c:spPr>
          <c:marker>
            <c:symbol val="none"/>
          </c:marker>
          <c:cat>
            <c:multiLvlStrRef>
              <c:f>'F51'!$A$6:$B$78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'F51'!$D$6:$D$78</c:f>
              <c:numCache>
                <c:formatCode>0</c:formatCode>
                <c:ptCount val="73"/>
                <c:pt idx="0">
                  <c:v>1.2791846654166701</c:v>
                </c:pt>
                <c:pt idx="1">
                  <c:v>1.8970455079999999</c:v>
                </c:pt>
                <c:pt idx="2">
                  <c:v>0.99112137433333303</c:v>
                </c:pt>
                <c:pt idx="3">
                  <c:v>1.8028109214166701</c:v>
                </c:pt>
                <c:pt idx="4">
                  <c:v>1.81515879341667</c:v>
                </c:pt>
                <c:pt idx="5">
                  <c:v>1.96126835458333</c:v>
                </c:pt>
                <c:pt idx="6">
                  <c:v>0.2964403135</c:v>
                </c:pt>
                <c:pt idx="7">
                  <c:v>-0.73651210983333304</c:v>
                </c:pt>
                <c:pt idx="8">
                  <c:v>-2.0082536449999999</c:v>
                </c:pt>
                <c:pt idx="9">
                  <c:v>-1.41148406</c:v>
                </c:pt>
                <c:pt idx="10">
                  <c:v>-1.19188530775</c:v>
                </c:pt>
                <c:pt idx="11">
                  <c:v>-0.80734699791666698</c:v>
                </c:pt>
                <c:pt idx="12">
                  <c:v>-1.11350825875</c:v>
                </c:pt>
                <c:pt idx="13">
                  <c:v>-2.9977496137499999</c:v>
                </c:pt>
                <c:pt idx="14">
                  <c:v>-3.1471256004166701</c:v>
                </c:pt>
                <c:pt idx="15">
                  <c:v>-3.89671751225</c:v>
                </c:pt>
                <c:pt idx="16">
                  <c:v>-4.2199184369999996</c:v>
                </c:pt>
                <c:pt idx="17">
                  <c:v>-3.94729298416667</c:v>
                </c:pt>
                <c:pt idx="18">
                  <c:v>-3.3740616970833299</c:v>
                </c:pt>
                <c:pt idx="19">
                  <c:v>-3.1482974712499998</c:v>
                </c:pt>
                <c:pt idx="20">
                  <c:v>-3.18189289433333</c:v>
                </c:pt>
                <c:pt idx="21">
                  <c:v>-3.3214301996666702</c:v>
                </c:pt>
                <c:pt idx="22">
                  <c:v>-3.3087412546666699</c:v>
                </c:pt>
                <c:pt idx="23">
                  <c:v>-3.0555725537499998</c:v>
                </c:pt>
                <c:pt idx="24">
                  <c:v>-1.5309890668333299</c:v>
                </c:pt>
                <c:pt idx="25">
                  <c:v>-0.85065053066666696</c:v>
                </c:pt>
                <c:pt idx="26">
                  <c:v>-0.80153440450000002</c:v>
                </c:pt>
                <c:pt idx="27">
                  <c:v>1.29666625E-2</c:v>
                </c:pt>
                <c:pt idx="28">
                  <c:v>0.50913324675000005</c:v>
                </c:pt>
                <c:pt idx="29">
                  <c:v>1.1220645040833299</c:v>
                </c:pt>
                <c:pt idx="30">
                  <c:v>3.67615579116667</c:v>
                </c:pt>
                <c:pt idx="31">
                  <c:v>5.6933671035833298</c:v>
                </c:pt>
                <c:pt idx="32">
                  <c:v>10.2627393983333</c:v>
                </c:pt>
                <c:pt idx="33">
                  <c:v>9.9974812896666698</c:v>
                </c:pt>
                <c:pt idx="34">
                  <c:v>10.7816198065</c:v>
                </c:pt>
                <c:pt idx="35">
                  <c:v>10.833941446083299</c:v>
                </c:pt>
                <c:pt idx="36">
                  <c:v>11.5081637349167</c:v>
                </c:pt>
                <c:pt idx="37">
                  <c:v>13.174783484583299</c:v>
                </c:pt>
                <c:pt idx="38">
                  <c:v>14.026073366166701</c:v>
                </c:pt>
                <c:pt idx="39">
                  <c:v>14.00657294825</c:v>
                </c:pt>
                <c:pt idx="40">
                  <c:v>13.85021494225</c:v>
                </c:pt>
                <c:pt idx="41">
                  <c:v>13.107528474083299</c:v>
                </c:pt>
                <c:pt idx="42">
                  <c:v>9.4925897907499994</c:v>
                </c:pt>
                <c:pt idx="43">
                  <c:v>6.6651545965833296</c:v>
                </c:pt>
                <c:pt idx="44">
                  <c:v>1.40027381158333</c:v>
                </c:pt>
                <c:pt idx="45">
                  <c:v>2.49602603433333</c:v>
                </c:pt>
                <c:pt idx="46">
                  <c:v>3.3541900712500001</c:v>
                </c:pt>
                <c:pt idx="47">
                  <c:v>3.30358944691667</c:v>
                </c:pt>
                <c:pt idx="48">
                  <c:v>2.4350609891666699</c:v>
                </c:pt>
                <c:pt idx="49">
                  <c:v>1.81645100716667</c:v>
                </c:pt>
                <c:pt idx="50">
                  <c:v>2.0314560805833302</c:v>
                </c:pt>
                <c:pt idx="51">
                  <c:v>1.1665906859999999</c:v>
                </c:pt>
                <c:pt idx="52">
                  <c:v>1.33844420483333</c:v>
                </c:pt>
                <c:pt idx="53">
                  <c:v>1.2656111759166699</c:v>
                </c:pt>
                <c:pt idx="54">
                  <c:v>2.9869174329999999</c:v>
                </c:pt>
                <c:pt idx="55">
                  <c:v>3.9151553599166702</c:v>
                </c:pt>
                <c:pt idx="56">
                  <c:v>5.4680059402500003</c:v>
                </c:pt>
                <c:pt idx="57">
                  <c:v>3.8516657765833302</c:v>
                </c:pt>
                <c:pt idx="58">
                  <c:v>2.12921809083333</c:v>
                </c:pt>
                <c:pt idx="59">
                  <c:v>2.3039953911666702</c:v>
                </c:pt>
                <c:pt idx="60">
                  <c:v>2.04971909283333</c:v>
                </c:pt>
                <c:pt idx="61">
                  <c:v>0.62291486283333297</c:v>
                </c:pt>
                <c:pt idx="62">
                  <c:v>-0.89645264708333305</c:v>
                </c:pt>
                <c:pt idx="63">
                  <c:v>-0.53139059566666702</c:v>
                </c:pt>
                <c:pt idx="64">
                  <c:v>-2.2563742366666699</c:v>
                </c:pt>
                <c:pt idx="65">
                  <c:v>-2.7974587927500001</c:v>
                </c:pt>
                <c:pt idx="66">
                  <c:v>-2.7182237389999999</c:v>
                </c:pt>
                <c:pt idx="67">
                  <c:v>-2.0564292984999999</c:v>
                </c:pt>
                <c:pt idx="68">
                  <c:v>-2.6377901554166701</c:v>
                </c:pt>
                <c:pt idx="69">
                  <c:v>-0.54984007841666704</c:v>
                </c:pt>
                <c:pt idx="70">
                  <c:v>5.9407438916666701E-2</c:v>
                </c:pt>
                <c:pt idx="71">
                  <c:v>0.93540299541666705</c:v>
                </c:pt>
                <c:pt idx="72">
                  <c:v>1.499230917</c:v>
                </c:pt>
              </c:numCache>
            </c:numRef>
          </c:val>
          <c:smooth val="0"/>
          <c:extLst>
            <c:ext xmlns:c16="http://schemas.microsoft.com/office/drawing/2014/chart" uri="{C3380CC4-5D6E-409C-BE32-E72D297353CC}">
              <c16:uniqueId val="{0000000F-518C-49DE-AE48-BBEB1491049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31C-4981-A28B-682C377D1934}"/>
              </c:ext>
            </c:extLst>
          </c:dPt>
          <c:dPt>
            <c:idx val="1"/>
            <c:invertIfNegative val="0"/>
            <c:bubble3D val="0"/>
            <c:spPr>
              <a:solidFill>
                <a:srgbClr val="7C878E"/>
              </a:solidFill>
              <a:ln>
                <a:noFill/>
              </a:ln>
              <a:effectLst/>
            </c:spPr>
            <c:extLst>
              <c:ext xmlns:c16="http://schemas.microsoft.com/office/drawing/2014/chart" uri="{C3380CC4-5D6E-409C-BE32-E72D297353CC}">
                <c16:uniqueId val="{00000003-C31C-4981-A28B-682C377D1934}"/>
              </c:ext>
            </c:extLst>
          </c:dPt>
          <c:dPt>
            <c:idx val="2"/>
            <c:invertIfNegative val="0"/>
            <c:bubble3D val="0"/>
            <c:spPr>
              <a:solidFill>
                <a:srgbClr val="7C878E"/>
              </a:solidFill>
              <a:ln>
                <a:noFill/>
              </a:ln>
              <a:effectLst/>
            </c:spPr>
            <c:extLst>
              <c:ext xmlns:c16="http://schemas.microsoft.com/office/drawing/2014/chart" uri="{C3380CC4-5D6E-409C-BE32-E72D297353CC}">
                <c16:uniqueId val="{00000005-C31C-4981-A28B-682C377D1934}"/>
              </c:ext>
            </c:extLst>
          </c:dPt>
          <c:dPt>
            <c:idx val="3"/>
            <c:invertIfNegative val="0"/>
            <c:bubble3D val="0"/>
            <c:spPr>
              <a:solidFill>
                <a:srgbClr val="7C878E"/>
              </a:solidFill>
              <a:ln>
                <a:noFill/>
              </a:ln>
              <a:effectLst/>
            </c:spPr>
            <c:extLst>
              <c:ext xmlns:c16="http://schemas.microsoft.com/office/drawing/2014/chart" uri="{C3380CC4-5D6E-409C-BE32-E72D297353CC}">
                <c16:uniqueId val="{00000007-C31C-4981-A28B-682C377D1934}"/>
              </c:ext>
            </c:extLst>
          </c:dPt>
          <c:dPt>
            <c:idx val="4"/>
            <c:invertIfNegative val="0"/>
            <c:bubble3D val="0"/>
            <c:spPr>
              <a:solidFill>
                <a:srgbClr val="7C878E"/>
              </a:solidFill>
              <a:ln>
                <a:noFill/>
              </a:ln>
              <a:effectLst/>
            </c:spPr>
            <c:extLst>
              <c:ext xmlns:c16="http://schemas.microsoft.com/office/drawing/2014/chart" uri="{C3380CC4-5D6E-409C-BE32-E72D297353CC}">
                <c16:uniqueId val="{00000009-C31C-4981-A28B-682C377D1934}"/>
              </c:ext>
            </c:extLst>
          </c:dPt>
          <c:dPt>
            <c:idx val="5"/>
            <c:invertIfNegative val="0"/>
            <c:bubble3D val="0"/>
            <c:spPr>
              <a:solidFill>
                <a:srgbClr val="7C878E"/>
              </a:solidFill>
              <a:ln>
                <a:noFill/>
              </a:ln>
              <a:effectLst/>
            </c:spPr>
            <c:extLst>
              <c:ext xmlns:c16="http://schemas.microsoft.com/office/drawing/2014/chart" uri="{C3380CC4-5D6E-409C-BE32-E72D297353CC}">
                <c16:uniqueId val="{0000000B-C31C-4981-A28B-682C377D1934}"/>
              </c:ext>
            </c:extLst>
          </c:dPt>
          <c:dPt>
            <c:idx val="6"/>
            <c:invertIfNegative val="0"/>
            <c:bubble3D val="0"/>
            <c:spPr>
              <a:solidFill>
                <a:srgbClr val="7C878E"/>
              </a:solidFill>
              <a:ln>
                <a:noFill/>
              </a:ln>
              <a:effectLst/>
            </c:spPr>
            <c:extLst>
              <c:ext xmlns:c16="http://schemas.microsoft.com/office/drawing/2014/chart" uri="{C3380CC4-5D6E-409C-BE32-E72D297353CC}">
                <c16:uniqueId val="{0000000D-C31C-4981-A28B-682C377D1934}"/>
              </c:ext>
            </c:extLst>
          </c:dPt>
          <c:dPt>
            <c:idx val="7"/>
            <c:invertIfNegative val="0"/>
            <c:bubble3D val="0"/>
            <c:spPr>
              <a:solidFill>
                <a:srgbClr val="7C878E"/>
              </a:solidFill>
              <a:ln>
                <a:noFill/>
              </a:ln>
              <a:effectLst/>
            </c:spPr>
            <c:extLst>
              <c:ext xmlns:c16="http://schemas.microsoft.com/office/drawing/2014/chart" uri="{C3380CC4-5D6E-409C-BE32-E72D297353CC}">
                <c16:uniqueId val="{0000000F-C31C-4981-A28B-682C377D1934}"/>
              </c:ext>
            </c:extLst>
          </c:dPt>
          <c:dPt>
            <c:idx val="8"/>
            <c:invertIfNegative val="0"/>
            <c:bubble3D val="0"/>
            <c:spPr>
              <a:solidFill>
                <a:srgbClr val="7C878E"/>
              </a:solidFill>
              <a:ln>
                <a:noFill/>
              </a:ln>
              <a:effectLst/>
            </c:spPr>
            <c:extLst>
              <c:ext xmlns:c16="http://schemas.microsoft.com/office/drawing/2014/chart" uri="{C3380CC4-5D6E-409C-BE32-E72D297353CC}">
                <c16:uniqueId val="{00000011-C31C-4981-A28B-682C377D1934}"/>
              </c:ext>
            </c:extLst>
          </c:dPt>
          <c:dPt>
            <c:idx val="9"/>
            <c:invertIfNegative val="0"/>
            <c:bubble3D val="0"/>
            <c:spPr>
              <a:solidFill>
                <a:srgbClr val="7C878E"/>
              </a:solidFill>
              <a:ln>
                <a:noFill/>
              </a:ln>
              <a:effectLst/>
            </c:spPr>
            <c:extLst>
              <c:ext xmlns:c16="http://schemas.microsoft.com/office/drawing/2014/chart" uri="{C3380CC4-5D6E-409C-BE32-E72D297353CC}">
                <c16:uniqueId val="{00000013-C31C-4981-A28B-682C377D193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31C-4981-A28B-682C377D193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31C-4981-A28B-682C377D193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31C-4981-A28B-682C377D193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31C-4981-A28B-682C377D193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31C-4981-A28B-682C377D193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31C-4981-A28B-682C377D1934}"/>
              </c:ext>
            </c:extLst>
          </c:dPt>
          <c:dPt>
            <c:idx val="16"/>
            <c:invertIfNegative val="0"/>
            <c:bubble3D val="0"/>
            <c:spPr>
              <a:solidFill>
                <a:srgbClr val="95682B"/>
              </a:solidFill>
              <a:ln>
                <a:noFill/>
              </a:ln>
              <a:effectLst/>
            </c:spPr>
            <c:extLst>
              <c:ext xmlns:c16="http://schemas.microsoft.com/office/drawing/2014/chart" uri="{C3380CC4-5D6E-409C-BE32-E72D297353CC}">
                <c16:uniqueId val="{00000021-C31C-4981-A28B-682C377D193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31C-4981-A28B-682C377D1934}"/>
              </c:ext>
            </c:extLst>
          </c:dPt>
          <c:dPt>
            <c:idx val="23"/>
            <c:invertIfNegative val="0"/>
            <c:bubble3D val="0"/>
            <c:spPr>
              <a:solidFill>
                <a:srgbClr val="FBBB27"/>
              </a:solidFill>
              <a:ln>
                <a:noFill/>
              </a:ln>
              <a:effectLst/>
            </c:spPr>
            <c:extLst>
              <c:ext xmlns:c16="http://schemas.microsoft.com/office/drawing/2014/chart" uri="{C3380CC4-5D6E-409C-BE32-E72D297353CC}">
                <c16:uniqueId val="{00000025-C31C-4981-A28B-682C377D19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'F52'!$A$6:$A$38</c:f>
              <c:strCache>
                <c:ptCount val="33"/>
                <c:pt idx="0">
                  <c:v>Tabasco</c:v>
                </c:pt>
                <c:pt idx="1">
                  <c:v>Oaxaca</c:v>
                </c:pt>
                <c:pt idx="2">
                  <c:v>Yucatán</c:v>
                </c:pt>
                <c:pt idx="3">
                  <c:v>Chiapas</c:v>
                </c:pt>
                <c:pt idx="4">
                  <c:v>Quintana Roo</c:v>
                </c:pt>
                <c:pt idx="5">
                  <c:v>Sonora</c:v>
                </c:pt>
                <c:pt idx="6">
                  <c:v>Hidalgo</c:v>
                </c:pt>
                <c:pt idx="7">
                  <c:v>Aguascalientes</c:v>
                </c:pt>
                <c:pt idx="8">
                  <c:v>Ciudad de México</c:v>
                </c:pt>
                <c:pt idx="9">
                  <c:v>San Luis Potosí</c:v>
                </c:pt>
                <c:pt idx="10">
                  <c:v>Baja California</c:v>
                </c:pt>
                <c:pt idx="11">
                  <c:v>Estado de México</c:v>
                </c:pt>
                <c:pt idx="12">
                  <c:v>Nayarit</c:v>
                </c:pt>
                <c:pt idx="13">
                  <c:v>Durango</c:v>
                </c:pt>
                <c:pt idx="14">
                  <c:v>Baja California Sur</c:v>
                </c:pt>
                <c:pt idx="15">
                  <c:v>Querétaro</c:v>
                </c:pt>
                <c:pt idx="16">
                  <c:v>Nacional</c:v>
                </c:pt>
                <c:pt idx="17">
                  <c:v>Guerrero</c:v>
                </c:pt>
                <c:pt idx="18">
                  <c:v>Guanajuato</c:v>
                </c:pt>
                <c:pt idx="19">
                  <c:v>Nuevo León</c:v>
                </c:pt>
                <c:pt idx="20">
                  <c:v>Michoacán</c:v>
                </c:pt>
                <c:pt idx="21">
                  <c:v>Veracruz</c:v>
                </c:pt>
                <c:pt idx="22">
                  <c:v>Puebla</c:v>
                </c:pt>
                <c:pt idx="23">
                  <c:v>Jalisco</c:v>
                </c:pt>
                <c:pt idx="24">
                  <c:v>Sinaloa</c:v>
                </c:pt>
                <c:pt idx="25">
                  <c:v>Zacatecas</c:v>
                </c:pt>
                <c:pt idx="26">
                  <c:v>Tamaulipas</c:v>
                </c:pt>
                <c:pt idx="27">
                  <c:v>Campeche</c:v>
                </c:pt>
                <c:pt idx="28">
                  <c:v>Chihuahua</c:v>
                </c:pt>
                <c:pt idx="29">
                  <c:v>Morelos</c:v>
                </c:pt>
                <c:pt idx="30">
                  <c:v>Colima</c:v>
                </c:pt>
                <c:pt idx="31">
                  <c:v>Coahuila</c:v>
                </c:pt>
                <c:pt idx="32">
                  <c:v>Tlaxcala</c:v>
                </c:pt>
              </c:strCache>
            </c:strRef>
          </c:cat>
          <c:val>
            <c:numRef>
              <c:f>'F52'!$B$6:$B$38</c:f>
              <c:numCache>
                <c:formatCode>0.0</c:formatCode>
                <c:ptCount val="33"/>
                <c:pt idx="0">
                  <c:v>-35.70802072</c:v>
                </c:pt>
                <c:pt idx="1">
                  <c:v>-26.629954590000001</c:v>
                </c:pt>
                <c:pt idx="2">
                  <c:v>-15.673146920000001</c:v>
                </c:pt>
                <c:pt idx="3">
                  <c:v>-13.73210901</c:v>
                </c:pt>
                <c:pt idx="4">
                  <c:v>-13.13006232</c:v>
                </c:pt>
                <c:pt idx="5">
                  <c:v>-9.553791146</c:v>
                </c:pt>
                <c:pt idx="6">
                  <c:v>-6.1580386069999999</c:v>
                </c:pt>
                <c:pt idx="7">
                  <c:v>-5.4547419240000004</c:v>
                </c:pt>
                <c:pt idx="8">
                  <c:v>-5.3996682089999997</c:v>
                </c:pt>
                <c:pt idx="9">
                  <c:v>-5.058490537</c:v>
                </c:pt>
                <c:pt idx="10">
                  <c:v>-4.2297554440000003</c:v>
                </c:pt>
                <c:pt idx="11">
                  <c:v>-3.6605036790000001</c:v>
                </c:pt>
                <c:pt idx="12">
                  <c:v>-2.9235424939999999</c:v>
                </c:pt>
                <c:pt idx="13">
                  <c:v>-2.3058463169999999</c:v>
                </c:pt>
                <c:pt idx="14">
                  <c:v>-1.124990471</c:v>
                </c:pt>
                <c:pt idx="15">
                  <c:v>-1.084847291</c:v>
                </c:pt>
                <c:pt idx="16">
                  <c:v>1.2816535419999999</c:v>
                </c:pt>
                <c:pt idx="17">
                  <c:v>2.3274728229999999</c:v>
                </c:pt>
                <c:pt idx="18">
                  <c:v>4.7420395290000004</c:v>
                </c:pt>
                <c:pt idx="19">
                  <c:v>4.8239268040000001</c:v>
                </c:pt>
                <c:pt idx="20">
                  <c:v>5.8050201650000002</c:v>
                </c:pt>
                <c:pt idx="21">
                  <c:v>7.9819461570000003</c:v>
                </c:pt>
                <c:pt idx="22">
                  <c:v>8.473240079</c:v>
                </c:pt>
                <c:pt idx="23">
                  <c:v>9.7093136560000008</c:v>
                </c:pt>
                <c:pt idx="24">
                  <c:v>11.145102550000001</c:v>
                </c:pt>
                <c:pt idx="25">
                  <c:v>12.25035113</c:v>
                </c:pt>
                <c:pt idx="26">
                  <c:v>13.024798240000001</c:v>
                </c:pt>
                <c:pt idx="27">
                  <c:v>18.036678999999999</c:v>
                </c:pt>
                <c:pt idx="28">
                  <c:v>18.2905956</c:v>
                </c:pt>
                <c:pt idx="29">
                  <c:v>18.830425609999999</c:v>
                </c:pt>
                <c:pt idx="30">
                  <c:v>20.57244828</c:v>
                </c:pt>
                <c:pt idx="31">
                  <c:v>24.976161470000001</c:v>
                </c:pt>
                <c:pt idx="32">
                  <c:v>68.310274649999997</c:v>
                </c:pt>
              </c:numCache>
            </c:numRef>
          </c:val>
          <c:extLst>
            <c:ext xmlns:c16="http://schemas.microsoft.com/office/drawing/2014/chart" uri="{C3380CC4-5D6E-409C-BE32-E72D297353CC}">
              <c16:uniqueId val="{00000026-C31C-4981-A28B-682C377D193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'F53'!$C$5</c:f>
              <c:strCache>
                <c:ptCount val="1"/>
                <c:pt idx="0">
                  <c:v>Variación</c:v>
                </c:pt>
              </c:strCache>
            </c:strRef>
          </c:tx>
          <c:spPr>
            <a:solidFill>
              <a:srgbClr val="AFABAB"/>
            </a:solidFill>
            <a:ln>
              <a:noFill/>
            </a:ln>
            <a:effectLst/>
          </c:spPr>
          <c:invertIfNegative val="0"/>
          <c:dPt>
            <c:idx val="9"/>
            <c:invertIfNegative val="0"/>
            <c:bubble3D val="0"/>
            <c:spPr>
              <a:solidFill>
                <a:srgbClr val="AFABAB"/>
              </a:solidFill>
              <a:ln>
                <a:noFill/>
              </a:ln>
              <a:effectLst/>
            </c:spPr>
            <c:extLst>
              <c:ext xmlns:c16="http://schemas.microsoft.com/office/drawing/2014/chart" uri="{C3380CC4-5D6E-409C-BE32-E72D297353CC}">
                <c16:uniqueId val="{00000001-7F80-4BD1-96F8-96A728572F47}"/>
              </c:ext>
            </c:extLst>
          </c:dPt>
          <c:dPt>
            <c:idx val="21"/>
            <c:invertIfNegative val="0"/>
            <c:bubble3D val="0"/>
            <c:spPr>
              <a:solidFill>
                <a:srgbClr val="AFABAB"/>
              </a:solidFill>
              <a:ln>
                <a:noFill/>
              </a:ln>
              <a:effectLst/>
            </c:spPr>
            <c:extLst>
              <c:ext xmlns:c16="http://schemas.microsoft.com/office/drawing/2014/chart" uri="{C3380CC4-5D6E-409C-BE32-E72D297353CC}">
                <c16:uniqueId val="{00000003-7F80-4BD1-96F8-96A728572F47}"/>
              </c:ext>
            </c:extLst>
          </c:dPt>
          <c:dPt>
            <c:idx val="33"/>
            <c:invertIfNegative val="0"/>
            <c:bubble3D val="0"/>
            <c:spPr>
              <a:solidFill>
                <a:srgbClr val="AFABAB"/>
              </a:solidFill>
              <a:ln>
                <a:noFill/>
              </a:ln>
              <a:effectLst/>
            </c:spPr>
            <c:extLst>
              <c:ext xmlns:c16="http://schemas.microsoft.com/office/drawing/2014/chart" uri="{C3380CC4-5D6E-409C-BE32-E72D297353CC}">
                <c16:uniqueId val="{00000005-7F80-4BD1-96F8-96A728572F47}"/>
              </c:ext>
            </c:extLst>
          </c:dPt>
          <c:dPt>
            <c:idx val="45"/>
            <c:invertIfNegative val="0"/>
            <c:bubble3D val="0"/>
            <c:spPr>
              <a:solidFill>
                <a:srgbClr val="AFABAB"/>
              </a:solidFill>
              <a:ln>
                <a:noFill/>
              </a:ln>
              <a:effectLst/>
            </c:spPr>
            <c:extLst>
              <c:ext xmlns:c16="http://schemas.microsoft.com/office/drawing/2014/chart" uri="{C3380CC4-5D6E-409C-BE32-E72D297353CC}">
                <c16:uniqueId val="{00000007-7F80-4BD1-96F8-96A728572F47}"/>
              </c:ext>
            </c:extLst>
          </c:dPt>
          <c:dPt>
            <c:idx val="57"/>
            <c:invertIfNegative val="0"/>
            <c:bubble3D val="0"/>
            <c:spPr>
              <a:solidFill>
                <a:srgbClr val="AFABAB"/>
              </a:solidFill>
              <a:ln>
                <a:noFill/>
              </a:ln>
              <a:effectLst/>
            </c:spPr>
            <c:extLst>
              <c:ext xmlns:c16="http://schemas.microsoft.com/office/drawing/2014/chart" uri="{C3380CC4-5D6E-409C-BE32-E72D297353CC}">
                <c16:uniqueId val="{00000009-7F80-4BD1-96F8-96A728572F47}"/>
              </c:ext>
            </c:extLst>
          </c:dPt>
          <c:dPt>
            <c:idx val="69"/>
            <c:invertIfNegative val="0"/>
            <c:bubble3D val="0"/>
            <c:spPr>
              <a:solidFill>
                <a:srgbClr val="AFABAB"/>
              </a:solidFill>
              <a:ln>
                <a:noFill/>
              </a:ln>
              <a:effectLst/>
            </c:spPr>
            <c:extLst>
              <c:ext xmlns:c16="http://schemas.microsoft.com/office/drawing/2014/chart" uri="{C3380CC4-5D6E-409C-BE32-E72D297353CC}">
                <c16:uniqueId val="{0000000B-7F80-4BD1-96F8-96A728572F47}"/>
              </c:ext>
            </c:extLst>
          </c:dPt>
          <c:dPt>
            <c:idx val="72"/>
            <c:invertIfNegative val="0"/>
            <c:bubble3D val="0"/>
            <c:spPr>
              <a:solidFill>
                <a:srgbClr val="FBBB27"/>
              </a:solidFill>
              <a:ln>
                <a:noFill/>
              </a:ln>
              <a:effectLst/>
            </c:spPr>
            <c:extLst>
              <c:ext xmlns:c16="http://schemas.microsoft.com/office/drawing/2014/chart" uri="{C3380CC4-5D6E-409C-BE32-E72D297353CC}">
                <c16:uniqueId val="{0000000D-7F80-4BD1-96F8-96A728572F47}"/>
              </c:ext>
            </c:extLst>
          </c:dPt>
          <c:cat>
            <c:multiLvlStrRef>
              <c:f>'F53'!$A$6:$B$78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'F53'!$C$6:$C$78</c:f>
              <c:numCache>
                <c:formatCode>0</c:formatCode>
                <c:ptCount val="73"/>
                <c:pt idx="0">
                  <c:v>4.4309268460000002</c:v>
                </c:pt>
                <c:pt idx="1">
                  <c:v>0.149832985</c:v>
                </c:pt>
                <c:pt idx="2">
                  <c:v>-5.2120835259999998</c:v>
                </c:pt>
                <c:pt idx="3">
                  <c:v>9.8990206690000004</c:v>
                </c:pt>
                <c:pt idx="4">
                  <c:v>-5.2919006999999997E-2</c:v>
                </c:pt>
                <c:pt idx="5">
                  <c:v>0.46850846800000001</c:v>
                </c:pt>
                <c:pt idx="6">
                  <c:v>8.5304505240000008</c:v>
                </c:pt>
                <c:pt idx="7">
                  <c:v>9.3139113699999996</c:v>
                </c:pt>
                <c:pt idx="8">
                  <c:v>8.5934099310000001</c:v>
                </c:pt>
                <c:pt idx="9">
                  <c:v>10.20390411</c:v>
                </c:pt>
                <c:pt idx="10">
                  <c:v>8.2974257359999992</c:v>
                </c:pt>
                <c:pt idx="11">
                  <c:v>7.1740392540000002</c:v>
                </c:pt>
                <c:pt idx="12">
                  <c:v>13.19554604</c:v>
                </c:pt>
                <c:pt idx="13">
                  <c:v>9.6155337000000003</c:v>
                </c:pt>
                <c:pt idx="14">
                  <c:v>14.59552337</c:v>
                </c:pt>
                <c:pt idx="15">
                  <c:v>9.4377793620000006</c:v>
                </c:pt>
                <c:pt idx="16">
                  <c:v>17.333451440000001</c:v>
                </c:pt>
                <c:pt idx="17">
                  <c:v>14.218313419999999</c:v>
                </c:pt>
                <c:pt idx="18">
                  <c:v>10.397428420000001</c:v>
                </c:pt>
                <c:pt idx="19">
                  <c:v>9.4390410780000007</c:v>
                </c:pt>
                <c:pt idx="20">
                  <c:v>9.0856654680000002</c:v>
                </c:pt>
                <c:pt idx="21">
                  <c:v>5.2811459449999996</c:v>
                </c:pt>
                <c:pt idx="22">
                  <c:v>9.6040538770000001</c:v>
                </c:pt>
                <c:pt idx="23">
                  <c:v>16.00662586</c:v>
                </c:pt>
                <c:pt idx="24">
                  <c:v>9.7508594659999996</c:v>
                </c:pt>
                <c:pt idx="25">
                  <c:v>10.24603231</c:v>
                </c:pt>
                <c:pt idx="26">
                  <c:v>6.6624367390000003</c:v>
                </c:pt>
                <c:pt idx="27">
                  <c:v>2.810986003</c:v>
                </c:pt>
                <c:pt idx="28">
                  <c:v>5.3332161000000003E-2</c:v>
                </c:pt>
                <c:pt idx="29">
                  <c:v>5.383147042</c:v>
                </c:pt>
                <c:pt idx="30">
                  <c:v>7.2478435770000003</c:v>
                </c:pt>
                <c:pt idx="31">
                  <c:v>3.667034862</c:v>
                </c:pt>
                <c:pt idx="32">
                  <c:v>9.7031487209999998</c:v>
                </c:pt>
                <c:pt idx="33">
                  <c:v>5.3358819479999999</c:v>
                </c:pt>
                <c:pt idx="34">
                  <c:v>1.707736691</c:v>
                </c:pt>
                <c:pt idx="35">
                  <c:v>4.0435362509999999</c:v>
                </c:pt>
                <c:pt idx="36">
                  <c:v>0.35368904499999998</c:v>
                </c:pt>
                <c:pt idx="37">
                  <c:v>6.1989818540000003</c:v>
                </c:pt>
                <c:pt idx="38">
                  <c:v>1.0677708770000001</c:v>
                </c:pt>
                <c:pt idx="39">
                  <c:v>8.6067682879999996</c:v>
                </c:pt>
                <c:pt idx="40">
                  <c:v>3.5875664490000001</c:v>
                </c:pt>
                <c:pt idx="41">
                  <c:v>4.8888255650000003</c:v>
                </c:pt>
                <c:pt idx="42">
                  <c:v>0.75268086599999995</c:v>
                </c:pt>
                <c:pt idx="43">
                  <c:v>4.2157736610000001</c:v>
                </c:pt>
                <c:pt idx="44">
                  <c:v>1.910364417</c:v>
                </c:pt>
                <c:pt idx="45">
                  <c:v>-1.566717699</c:v>
                </c:pt>
                <c:pt idx="46">
                  <c:v>0.56244193200000003</c:v>
                </c:pt>
                <c:pt idx="47">
                  <c:v>1.3534253599999999</c:v>
                </c:pt>
                <c:pt idx="48">
                  <c:v>-0.29024522400000002</c:v>
                </c:pt>
                <c:pt idx="49">
                  <c:v>0.58701426199999995</c:v>
                </c:pt>
                <c:pt idx="50">
                  <c:v>4.970842727</c:v>
                </c:pt>
                <c:pt idx="51">
                  <c:v>-3.51904298</c:v>
                </c:pt>
                <c:pt idx="52">
                  <c:v>2.3899233350000002</c:v>
                </c:pt>
                <c:pt idx="53">
                  <c:v>5.4374718819999996</c:v>
                </c:pt>
                <c:pt idx="54">
                  <c:v>2.5625122569999998</c:v>
                </c:pt>
                <c:pt idx="55">
                  <c:v>4.8139949849999999</c:v>
                </c:pt>
                <c:pt idx="56">
                  <c:v>4.6922158310000004</c:v>
                </c:pt>
                <c:pt idx="57">
                  <c:v>1.9347800470000001</c:v>
                </c:pt>
                <c:pt idx="58">
                  <c:v>4.1848801189999998</c:v>
                </c:pt>
                <c:pt idx="59">
                  <c:v>5.3740366100000001</c:v>
                </c:pt>
                <c:pt idx="60">
                  <c:v>6.7550842129999999</c:v>
                </c:pt>
                <c:pt idx="61">
                  <c:v>5.8234000190000001</c:v>
                </c:pt>
                <c:pt idx="62">
                  <c:v>3.7379503569999999</c:v>
                </c:pt>
                <c:pt idx="63">
                  <c:v>7.8546316129999996</c:v>
                </c:pt>
                <c:pt idx="64">
                  <c:v>6.4552948280000004</c:v>
                </c:pt>
                <c:pt idx="65">
                  <c:v>1.36709451</c:v>
                </c:pt>
                <c:pt idx="66">
                  <c:v>3.1858791869999998</c:v>
                </c:pt>
                <c:pt idx="67">
                  <c:v>4.261310473</c:v>
                </c:pt>
                <c:pt idx="68">
                  <c:v>-0.15668221800000001</c:v>
                </c:pt>
                <c:pt idx="69">
                  <c:v>5.5369372500000003</c:v>
                </c:pt>
                <c:pt idx="70">
                  <c:v>1.919372348</c:v>
                </c:pt>
                <c:pt idx="71">
                  <c:v>-4.650773955</c:v>
                </c:pt>
                <c:pt idx="72">
                  <c:v>-4.2424483950000003</c:v>
                </c:pt>
              </c:numCache>
            </c:numRef>
          </c:val>
          <c:extLst>
            <c:ext xmlns:c16="http://schemas.microsoft.com/office/drawing/2014/chart" uri="{C3380CC4-5D6E-409C-BE32-E72D297353CC}">
              <c16:uniqueId val="{0000000E-7F80-4BD1-96F8-96A728572F4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'F53'!$D$5</c:f>
              <c:strCache>
                <c:ptCount val="1"/>
                <c:pt idx="0">
                  <c:v>Variación promedio</c:v>
                </c:pt>
              </c:strCache>
            </c:strRef>
          </c:tx>
          <c:spPr>
            <a:ln w="28575" cap="rnd">
              <a:solidFill>
                <a:srgbClr val="60686D"/>
              </a:solidFill>
              <a:round/>
            </a:ln>
            <a:effectLst/>
          </c:spPr>
          <c:marker>
            <c:symbol val="none"/>
          </c:marker>
          <c:cat>
            <c:multiLvlStrRef>
              <c:f>'F53'!$A$6:$B$78</c:f>
              <c:multiLvlStrCache>
                <c:ptCount val="7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lvl>
                <c:lvl>
                  <c:pt idx="0">
                    <c:v>2013</c:v>
                  </c:pt>
                  <c:pt idx="12">
                    <c:v>2014</c:v>
                  </c:pt>
                  <c:pt idx="24">
                    <c:v>2015</c:v>
                  </c:pt>
                  <c:pt idx="36">
                    <c:v>2016</c:v>
                  </c:pt>
                  <c:pt idx="48">
                    <c:v>2017</c:v>
                  </c:pt>
                  <c:pt idx="60">
                    <c:v>2018</c:v>
                  </c:pt>
                  <c:pt idx="72">
                    <c:v>2019</c:v>
                  </c:pt>
                </c:lvl>
              </c:multiLvlStrCache>
            </c:multiLvlStrRef>
          </c:cat>
          <c:val>
            <c:numRef>
              <c:f>'F53'!$D$6:$D$78</c:f>
              <c:numCache>
                <c:formatCode>0</c:formatCode>
                <c:ptCount val="73"/>
                <c:pt idx="0">
                  <c:v>5.2096253405833304</c:v>
                </c:pt>
                <c:pt idx="1">
                  <c:v>4.7261283707499997</c:v>
                </c:pt>
                <c:pt idx="2">
                  <c:v>3.7154364119166701</c:v>
                </c:pt>
                <c:pt idx="3">
                  <c:v>4.32317685983333</c:v>
                </c:pt>
                <c:pt idx="4">
                  <c:v>3.6286190709166699</c:v>
                </c:pt>
                <c:pt idx="5">
                  <c:v>3.0281190660833301</c:v>
                </c:pt>
                <c:pt idx="6">
                  <c:v>2.98535838425</c:v>
                </c:pt>
                <c:pt idx="7">
                  <c:v>3.461967816</c:v>
                </c:pt>
                <c:pt idx="8">
                  <c:v>4.1443040680833301</c:v>
                </c:pt>
                <c:pt idx="9">
                  <c:v>4.4996045494166701</c:v>
                </c:pt>
                <c:pt idx="10">
                  <c:v>4.9065855998333303</c:v>
                </c:pt>
                <c:pt idx="11">
                  <c:v>5.1497022799999996</c:v>
                </c:pt>
                <c:pt idx="12">
                  <c:v>5.8800872128333301</c:v>
                </c:pt>
                <c:pt idx="13">
                  <c:v>6.6688956057500004</c:v>
                </c:pt>
                <c:pt idx="14">
                  <c:v>8.31952951375</c:v>
                </c:pt>
                <c:pt idx="15">
                  <c:v>8.2810927381666701</c:v>
                </c:pt>
                <c:pt idx="16">
                  <c:v>9.7299569420833301</c:v>
                </c:pt>
                <c:pt idx="17">
                  <c:v>10.875774021416699</c:v>
                </c:pt>
                <c:pt idx="18">
                  <c:v>11.03135551275</c:v>
                </c:pt>
                <c:pt idx="19">
                  <c:v>11.041782988416699</c:v>
                </c:pt>
                <c:pt idx="20">
                  <c:v>11.0828042831667</c:v>
                </c:pt>
                <c:pt idx="21">
                  <c:v>10.6725744360833</c:v>
                </c:pt>
                <c:pt idx="22">
                  <c:v>10.7814601145</c:v>
                </c:pt>
                <c:pt idx="23">
                  <c:v>11.5175089983333</c:v>
                </c:pt>
                <c:pt idx="24">
                  <c:v>11.230451783833299</c:v>
                </c:pt>
                <c:pt idx="25">
                  <c:v>11.282993334666701</c:v>
                </c:pt>
                <c:pt idx="26">
                  <c:v>10.6219027820833</c:v>
                </c:pt>
                <c:pt idx="27">
                  <c:v>10.069670002166699</c:v>
                </c:pt>
                <c:pt idx="28">
                  <c:v>8.6296600622500002</c:v>
                </c:pt>
                <c:pt idx="29">
                  <c:v>7.8933961974166698</c:v>
                </c:pt>
                <c:pt idx="30">
                  <c:v>7.63093079383333</c:v>
                </c:pt>
                <c:pt idx="31">
                  <c:v>7.1499302758333299</c:v>
                </c:pt>
                <c:pt idx="32">
                  <c:v>7.2013872135833301</c:v>
                </c:pt>
                <c:pt idx="33">
                  <c:v>7.2059485471666704</c:v>
                </c:pt>
                <c:pt idx="34">
                  <c:v>6.5479221150000004</c:v>
                </c:pt>
                <c:pt idx="35">
                  <c:v>5.5509979809166703</c:v>
                </c:pt>
                <c:pt idx="36">
                  <c:v>4.7679004458333303</c:v>
                </c:pt>
                <c:pt idx="37">
                  <c:v>4.4306462411666701</c:v>
                </c:pt>
                <c:pt idx="38">
                  <c:v>3.9644240860000002</c:v>
                </c:pt>
                <c:pt idx="39">
                  <c:v>4.4474059430833304</c:v>
                </c:pt>
                <c:pt idx="40">
                  <c:v>4.7419254670833304</c:v>
                </c:pt>
                <c:pt idx="41">
                  <c:v>4.7007320106666697</c:v>
                </c:pt>
                <c:pt idx="42">
                  <c:v>4.1594684514166698</c:v>
                </c:pt>
                <c:pt idx="43">
                  <c:v>4.20519668466667</c:v>
                </c:pt>
                <c:pt idx="44">
                  <c:v>3.5557979926666698</c:v>
                </c:pt>
                <c:pt idx="45">
                  <c:v>2.9805813554166698</c:v>
                </c:pt>
                <c:pt idx="46">
                  <c:v>2.8851401255</c:v>
                </c:pt>
                <c:pt idx="47">
                  <c:v>2.6609642179166699</c:v>
                </c:pt>
                <c:pt idx="48">
                  <c:v>2.6073030288333299</c:v>
                </c:pt>
                <c:pt idx="49">
                  <c:v>2.1396390628333299</c:v>
                </c:pt>
                <c:pt idx="50">
                  <c:v>2.4648950503333298</c:v>
                </c:pt>
                <c:pt idx="51">
                  <c:v>1.454410778</c:v>
                </c:pt>
                <c:pt idx="52">
                  <c:v>1.3546071851666699</c:v>
                </c:pt>
                <c:pt idx="53">
                  <c:v>1.4003277115833299</c:v>
                </c:pt>
                <c:pt idx="54">
                  <c:v>1.55114699416667</c:v>
                </c:pt>
                <c:pt idx="55">
                  <c:v>1.60099877116667</c:v>
                </c:pt>
                <c:pt idx="56">
                  <c:v>1.83281972233333</c:v>
                </c:pt>
                <c:pt idx="57">
                  <c:v>2.1246112011666698</c:v>
                </c:pt>
                <c:pt idx="58">
                  <c:v>2.4264810500833298</c:v>
                </c:pt>
                <c:pt idx="59">
                  <c:v>2.76153198758333</c:v>
                </c:pt>
                <c:pt idx="60">
                  <c:v>3.348642774</c:v>
                </c:pt>
                <c:pt idx="61">
                  <c:v>3.7850082537500001</c:v>
                </c:pt>
                <c:pt idx="62">
                  <c:v>3.68226722291667</c:v>
                </c:pt>
                <c:pt idx="63">
                  <c:v>4.6300734390000002</c:v>
                </c:pt>
                <c:pt idx="64">
                  <c:v>4.9688543967500003</c:v>
                </c:pt>
                <c:pt idx="65">
                  <c:v>4.6296562824166703</c:v>
                </c:pt>
                <c:pt idx="66">
                  <c:v>4.6816035265833298</c:v>
                </c:pt>
                <c:pt idx="67">
                  <c:v>4.63554648391667</c:v>
                </c:pt>
                <c:pt idx="68">
                  <c:v>4.2314716465000002</c:v>
                </c:pt>
                <c:pt idx="69">
                  <c:v>4.5316514134166699</c:v>
                </c:pt>
                <c:pt idx="70">
                  <c:v>4.3428590991666702</c:v>
                </c:pt>
                <c:pt idx="71">
                  <c:v>3.5074582187500001</c:v>
                </c:pt>
                <c:pt idx="72">
                  <c:v>2.5909971680833301</c:v>
                </c:pt>
              </c:numCache>
            </c:numRef>
          </c:val>
          <c:smooth val="0"/>
          <c:extLst>
            <c:ext xmlns:c16="http://schemas.microsoft.com/office/drawing/2014/chart" uri="{C3380CC4-5D6E-409C-BE32-E72D297353CC}">
              <c16:uniqueId val="{0000000F-7F80-4BD1-96F8-96A728572F4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682-4CCC-8F66-B0B11D83B52C}"/>
              </c:ext>
            </c:extLst>
          </c:dPt>
          <c:dPt>
            <c:idx val="1"/>
            <c:invertIfNegative val="0"/>
            <c:bubble3D val="0"/>
            <c:spPr>
              <a:solidFill>
                <a:srgbClr val="7C878E"/>
              </a:solidFill>
              <a:ln>
                <a:noFill/>
              </a:ln>
              <a:effectLst/>
            </c:spPr>
            <c:extLst>
              <c:ext xmlns:c16="http://schemas.microsoft.com/office/drawing/2014/chart" uri="{C3380CC4-5D6E-409C-BE32-E72D297353CC}">
                <c16:uniqueId val="{00000003-4682-4CCC-8F66-B0B11D83B52C}"/>
              </c:ext>
            </c:extLst>
          </c:dPt>
          <c:dPt>
            <c:idx val="2"/>
            <c:invertIfNegative val="0"/>
            <c:bubble3D val="0"/>
            <c:spPr>
              <a:solidFill>
                <a:srgbClr val="7C878E"/>
              </a:solidFill>
              <a:ln>
                <a:noFill/>
              </a:ln>
              <a:effectLst/>
            </c:spPr>
            <c:extLst>
              <c:ext xmlns:c16="http://schemas.microsoft.com/office/drawing/2014/chart" uri="{C3380CC4-5D6E-409C-BE32-E72D297353CC}">
                <c16:uniqueId val="{00000005-4682-4CCC-8F66-B0B11D83B52C}"/>
              </c:ext>
            </c:extLst>
          </c:dPt>
          <c:dPt>
            <c:idx val="3"/>
            <c:invertIfNegative val="0"/>
            <c:bubble3D val="0"/>
            <c:spPr>
              <a:solidFill>
                <a:srgbClr val="7C878E"/>
              </a:solidFill>
              <a:ln>
                <a:noFill/>
              </a:ln>
              <a:effectLst/>
            </c:spPr>
            <c:extLst>
              <c:ext xmlns:c16="http://schemas.microsoft.com/office/drawing/2014/chart" uri="{C3380CC4-5D6E-409C-BE32-E72D297353CC}">
                <c16:uniqueId val="{00000007-4682-4CCC-8F66-B0B11D83B52C}"/>
              </c:ext>
            </c:extLst>
          </c:dPt>
          <c:dPt>
            <c:idx val="4"/>
            <c:invertIfNegative val="0"/>
            <c:bubble3D val="0"/>
            <c:spPr>
              <a:solidFill>
                <a:srgbClr val="FBBB27"/>
              </a:solidFill>
              <a:ln>
                <a:noFill/>
              </a:ln>
              <a:effectLst/>
            </c:spPr>
            <c:extLst>
              <c:ext xmlns:c16="http://schemas.microsoft.com/office/drawing/2014/chart" uri="{C3380CC4-5D6E-409C-BE32-E72D297353CC}">
                <c16:uniqueId val="{00000009-4682-4CCC-8F66-B0B11D83B52C}"/>
              </c:ext>
            </c:extLst>
          </c:dPt>
          <c:dPt>
            <c:idx val="5"/>
            <c:invertIfNegative val="0"/>
            <c:bubble3D val="0"/>
            <c:spPr>
              <a:solidFill>
                <a:srgbClr val="7C878E"/>
              </a:solidFill>
              <a:ln>
                <a:noFill/>
              </a:ln>
              <a:effectLst/>
            </c:spPr>
            <c:extLst>
              <c:ext xmlns:c16="http://schemas.microsoft.com/office/drawing/2014/chart" uri="{C3380CC4-5D6E-409C-BE32-E72D297353CC}">
                <c16:uniqueId val="{0000000B-4682-4CCC-8F66-B0B11D83B52C}"/>
              </c:ext>
            </c:extLst>
          </c:dPt>
          <c:dPt>
            <c:idx val="6"/>
            <c:invertIfNegative val="0"/>
            <c:bubble3D val="0"/>
            <c:spPr>
              <a:solidFill>
                <a:srgbClr val="7C878E"/>
              </a:solidFill>
              <a:ln>
                <a:noFill/>
              </a:ln>
              <a:effectLst/>
            </c:spPr>
            <c:extLst>
              <c:ext xmlns:c16="http://schemas.microsoft.com/office/drawing/2014/chart" uri="{C3380CC4-5D6E-409C-BE32-E72D297353CC}">
                <c16:uniqueId val="{0000000D-4682-4CCC-8F66-B0B11D83B52C}"/>
              </c:ext>
            </c:extLst>
          </c:dPt>
          <c:dPt>
            <c:idx val="7"/>
            <c:invertIfNegative val="0"/>
            <c:bubble3D val="0"/>
            <c:spPr>
              <a:solidFill>
                <a:srgbClr val="7C878E"/>
              </a:solidFill>
              <a:ln>
                <a:noFill/>
              </a:ln>
              <a:effectLst/>
            </c:spPr>
            <c:extLst>
              <c:ext xmlns:c16="http://schemas.microsoft.com/office/drawing/2014/chart" uri="{C3380CC4-5D6E-409C-BE32-E72D297353CC}">
                <c16:uniqueId val="{0000000F-4682-4CCC-8F66-B0B11D83B52C}"/>
              </c:ext>
            </c:extLst>
          </c:dPt>
          <c:dPt>
            <c:idx val="8"/>
            <c:invertIfNegative val="0"/>
            <c:bubble3D val="0"/>
            <c:spPr>
              <a:solidFill>
                <a:srgbClr val="7C878E"/>
              </a:solidFill>
              <a:ln>
                <a:noFill/>
              </a:ln>
              <a:effectLst/>
            </c:spPr>
            <c:extLst>
              <c:ext xmlns:c16="http://schemas.microsoft.com/office/drawing/2014/chart" uri="{C3380CC4-5D6E-409C-BE32-E72D297353CC}">
                <c16:uniqueId val="{00000011-4682-4CCC-8F66-B0B11D83B52C}"/>
              </c:ext>
            </c:extLst>
          </c:dPt>
          <c:dPt>
            <c:idx val="9"/>
            <c:invertIfNegative val="0"/>
            <c:bubble3D val="0"/>
            <c:spPr>
              <a:solidFill>
                <a:srgbClr val="7C878E"/>
              </a:solidFill>
              <a:ln>
                <a:noFill/>
              </a:ln>
              <a:effectLst/>
            </c:spPr>
            <c:extLst>
              <c:ext xmlns:c16="http://schemas.microsoft.com/office/drawing/2014/chart" uri="{C3380CC4-5D6E-409C-BE32-E72D297353CC}">
                <c16:uniqueId val="{00000013-4682-4CCC-8F66-B0B11D83B52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682-4CCC-8F66-B0B11D83B52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682-4CCC-8F66-B0B11D83B52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682-4CCC-8F66-B0B11D83B52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682-4CCC-8F66-B0B11D83B52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682-4CCC-8F66-B0B11D83B52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682-4CCC-8F66-B0B11D83B52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682-4CCC-8F66-B0B11D83B52C}"/>
              </c:ext>
            </c:extLst>
          </c:dPt>
          <c:dPt>
            <c:idx val="17"/>
            <c:invertIfNegative val="0"/>
            <c:bubble3D val="0"/>
            <c:spPr>
              <a:solidFill>
                <a:srgbClr val="95682B"/>
              </a:solidFill>
              <a:ln>
                <a:noFill/>
              </a:ln>
              <a:effectLst/>
            </c:spPr>
            <c:extLst>
              <c:ext xmlns:c16="http://schemas.microsoft.com/office/drawing/2014/chart" uri="{C3380CC4-5D6E-409C-BE32-E72D297353CC}">
                <c16:uniqueId val="{00000023-4682-4CCC-8F66-B0B11D83B52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'F54'!$A$6:$A$38</c:f>
              <c:strCache>
                <c:ptCount val="33"/>
                <c:pt idx="0">
                  <c:v>Aguascalientes</c:v>
                </c:pt>
                <c:pt idx="1">
                  <c:v>Zacatecas</c:v>
                </c:pt>
                <c:pt idx="2">
                  <c:v>Morelos</c:v>
                </c:pt>
                <c:pt idx="3">
                  <c:v>Guanajuato</c:v>
                </c:pt>
                <c:pt idx="4">
                  <c:v>Jalisco</c:v>
                </c:pt>
                <c:pt idx="5">
                  <c:v>Tabasco</c:v>
                </c:pt>
                <c:pt idx="6">
                  <c:v>Estado de México</c:v>
                </c:pt>
                <c:pt idx="7">
                  <c:v>Nayarit</c:v>
                </c:pt>
                <c:pt idx="8">
                  <c:v>Chiapas</c:v>
                </c:pt>
                <c:pt idx="9">
                  <c:v>Oaxaca</c:v>
                </c:pt>
                <c:pt idx="10">
                  <c:v>Michoacán</c:v>
                </c:pt>
                <c:pt idx="11">
                  <c:v>Hidalgo</c:v>
                </c:pt>
                <c:pt idx="12">
                  <c:v>Baja California Sur</c:v>
                </c:pt>
                <c:pt idx="13">
                  <c:v>Ciudad de México</c:v>
                </c:pt>
                <c:pt idx="14">
                  <c:v>Guerrero</c:v>
                </c:pt>
                <c:pt idx="15">
                  <c:v>Coahuila</c:v>
                </c:pt>
                <c:pt idx="16">
                  <c:v>Colima</c:v>
                </c:pt>
                <c:pt idx="17">
                  <c:v>Nacional</c:v>
                </c:pt>
                <c:pt idx="18">
                  <c:v>Veracruz</c:v>
                </c:pt>
                <c:pt idx="19">
                  <c:v>Querétaro</c:v>
                </c:pt>
                <c:pt idx="20">
                  <c:v>Durango</c:v>
                </c:pt>
                <c:pt idx="21">
                  <c:v>Sonora</c:v>
                </c:pt>
                <c:pt idx="22">
                  <c:v>Chihuahua</c:v>
                </c:pt>
                <c:pt idx="23">
                  <c:v>Sinaloa</c:v>
                </c:pt>
                <c:pt idx="24">
                  <c:v>Tamaulipas</c:v>
                </c:pt>
                <c:pt idx="25">
                  <c:v>Quintana Roo</c:v>
                </c:pt>
                <c:pt idx="26">
                  <c:v>San Luis Potosí</c:v>
                </c:pt>
                <c:pt idx="27">
                  <c:v>Nuevo León</c:v>
                </c:pt>
                <c:pt idx="28">
                  <c:v>Campeche</c:v>
                </c:pt>
                <c:pt idx="29">
                  <c:v>Tlaxcala</c:v>
                </c:pt>
                <c:pt idx="30">
                  <c:v>Yucatán</c:v>
                </c:pt>
                <c:pt idx="31">
                  <c:v>Baja California</c:v>
                </c:pt>
                <c:pt idx="32">
                  <c:v>Puebla</c:v>
                </c:pt>
              </c:strCache>
            </c:strRef>
          </c:cat>
          <c:val>
            <c:numRef>
              <c:f>'F54'!$B$6:$B$38</c:f>
              <c:numCache>
                <c:formatCode>0.0</c:formatCode>
                <c:ptCount val="33"/>
                <c:pt idx="0">
                  <c:v>-18.16036991</c:v>
                </c:pt>
                <c:pt idx="1">
                  <c:v>-7.9150144940000002</c:v>
                </c:pt>
                <c:pt idx="2">
                  <c:v>-6.3111895779999996</c:v>
                </c:pt>
                <c:pt idx="3">
                  <c:v>-4.7434753440000001</c:v>
                </c:pt>
                <c:pt idx="4">
                  <c:v>-4.2424483950000003</c:v>
                </c:pt>
                <c:pt idx="5">
                  <c:v>-4.1754227449999997</c:v>
                </c:pt>
                <c:pt idx="6">
                  <c:v>-3.9971581870000001</c:v>
                </c:pt>
                <c:pt idx="7">
                  <c:v>-3.8991563810000001</c:v>
                </c:pt>
                <c:pt idx="8">
                  <c:v>-3.6627978410000002</c:v>
                </c:pt>
                <c:pt idx="9">
                  <c:v>-2.6678858910000001</c:v>
                </c:pt>
                <c:pt idx="10">
                  <c:v>-2.2123959480000002</c:v>
                </c:pt>
                <c:pt idx="11">
                  <c:v>-1.1809144069999999</c:v>
                </c:pt>
                <c:pt idx="12">
                  <c:v>-1.0500707010000001</c:v>
                </c:pt>
                <c:pt idx="13">
                  <c:v>-0.64366294300000004</c:v>
                </c:pt>
                <c:pt idx="14">
                  <c:v>0.52692903300000005</c:v>
                </c:pt>
                <c:pt idx="15">
                  <c:v>0.92926991699999995</c:v>
                </c:pt>
                <c:pt idx="16">
                  <c:v>1.231808445</c:v>
                </c:pt>
                <c:pt idx="17">
                  <c:v>1.2864292150000001</c:v>
                </c:pt>
                <c:pt idx="18">
                  <c:v>2.2031387790000001</c:v>
                </c:pt>
                <c:pt idx="19">
                  <c:v>2.3687681569999999</c:v>
                </c:pt>
                <c:pt idx="20">
                  <c:v>2.388922934</c:v>
                </c:pt>
                <c:pt idx="21">
                  <c:v>3.429368862</c:v>
                </c:pt>
                <c:pt idx="22">
                  <c:v>3.5647033349999999</c:v>
                </c:pt>
                <c:pt idx="23">
                  <c:v>4.615349288</c:v>
                </c:pt>
                <c:pt idx="24">
                  <c:v>5.0338691899999999</c:v>
                </c:pt>
                <c:pt idx="25">
                  <c:v>5.4167861999999998</c:v>
                </c:pt>
                <c:pt idx="26">
                  <c:v>5.6549803140000003</c:v>
                </c:pt>
                <c:pt idx="27">
                  <c:v>5.7970800640000002</c:v>
                </c:pt>
                <c:pt idx="28">
                  <c:v>6.1713371920000002</c:v>
                </c:pt>
                <c:pt idx="29">
                  <c:v>7.9778016520000001</c:v>
                </c:pt>
                <c:pt idx="30">
                  <c:v>8.6203801440000003</c:v>
                </c:pt>
                <c:pt idx="31">
                  <c:v>14.40314405</c:v>
                </c:pt>
                <c:pt idx="32">
                  <c:v>15.35384172</c:v>
                </c:pt>
              </c:numCache>
            </c:numRef>
          </c:val>
          <c:extLst>
            <c:ext xmlns:c16="http://schemas.microsoft.com/office/drawing/2014/chart" uri="{C3380CC4-5D6E-409C-BE32-E72D297353CC}">
              <c16:uniqueId val="{00000024-4682-4CCC-8F66-B0B11D83B52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3B43-4243-8283-D3E3E3A0402E}"/>
              </c:ext>
            </c:extLst>
          </c:dPt>
          <c:dPt>
            <c:idx val="13"/>
            <c:invertIfNegative val="0"/>
            <c:bubble3D val="0"/>
            <c:spPr>
              <a:solidFill>
                <a:srgbClr val="FBBB27"/>
              </a:solidFill>
              <a:ln>
                <a:noFill/>
              </a:ln>
              <a:effectLst/>
            </c:spPr>
            <c:extLst>
              <c:ext xmlns:c16="http://schemas.microsoft.com/office/drawing/2014/chart" uri="{C3380CC4-5D6E-409C-BE32-E72D297353CC}">
                <c16:uniqueId val="{00000003-3B43-4243-8283-D3E3E3A0402E}"/>
              </c:ext>
            </c:extLst>
          </c:dPt>
          <c:dLbls>
            <c:dLbl>
              <c:idx val="0"/>
              <c:delete val="1"/>
              <c:extLst>
                <c:ext xmlns:c15="http://schemas.microsoft.com/office/drawing/2012/chart" uri="{CE6537A1-D6FC-4f65-9D91-7224C49458BB}"/>
                <c:ext xmlns:c16="http://schemas.microsoft.com/office/drawing/2014/chart" uri="{C3380CC4-5D6E-409C-BE32-E72D297353CC}">
                  <c16:uniqueId val="{00000004-3B43-4243-8283-D3E3E3A0402E}"/>
                </c:ext>
              </c:extLst>
            </c:dLbl>
            <c:dLbl>
              <c:idx val="1"/>
              <c:delete val="1"/>
              <c:extLst>
                <c:ext xmlns:c15="http://schemas.microsoft.com/office/drawing/2012/chart" uri="{CE6537A1-D6FC-4f65-9D91-7224C49458BB}"/>
                <c:ext xmlns:c16="http://schemas.microsoft.com/office/drawing/2014/chart" uri="{C3380CC4-5D6E-409C-BE32-E72D297353CC}">
                  <c16:uniqueId val="{00000005-3B43-4243-8283-D3E3E3A0402E}"/>
                </c:ext>
              </c:extLst>
            </c:dLbl>
            <c:dLbl>
              <c:idx val="2"/>
              <c:delete val="1"/>
              <c:extLst>
                <c:ext xmlns:c15="http://schemas.microsoft.com/office/drawing/2012/chart" uri="{CE6537A1-D6FC-4f65-9D91-7224C49458BB}"/>
                <c:ext xmlns:c16="http://schemas.microsoft.com/office/drawing/2014/chart" uri="{C3380CC4-5D6E-409C-BE32-E72D297353CC}">
                  <c16:uniqueId val="{00000006-3B43-4243-8283-D3E3E3A0402E}"/>
                </c:ext>
              </c:extLst>
            </c:dLbl>
            <c:dLbl>
              <c:idx val="3"/>
              <c:delete val="1"/>
              <c:extLst>
                <c:ext xmlns:c15="http://schemas.microsoft.com/office/drawing/2012/chart" uri="{CE6537A1-D6FC-4f65-9D91-7224C49458BB}"/>
                <c:ext xmlns:c16="http://schemas.microsoft.com/office/drawing/2014/chart" uri="{C3380CC4-5D6E-409C-BE32-E72D297353CC}">
                  <c16:uniqueId val="{00000007-3B43-4243-8283-D3E3E3A0402E}"/>
                </c:ext>
              </c:extLst>
            </c:dLbl>
            <c:dLbl>
              <c:idx val="4"/>
              <c:delete val="1"/>
              <c:extLst>
                <c:ext xmlns:c15="http://schemas.microsoft.com/office/drawing/2012/chart" uri="{CE6537A1-D6FC-4f65-9D91-7224C49458BB}"/>
                <c:ext xmlns:c16="http://schemas.microsoft.com/office/drawing/2014/chart" uri="{C3380CC4-5D6E-409C-BE32-E72D297353CC}">
                  <c16:uniqueId val="{00000008-3B43-4243-8283-D3E3E3A0402E}"/>
                </c:ext>
              </c:extLst>
            </c:dLbl>
            <c:dLbl>
              <c:idx val="5"/>
              <c:delete val="1"/>
              <c:extLst>
                <c:ext xmlns:c15="http://schemas.microsoft.com/office/drawing/2012/chart" uri="{CE6537A1-D6FC-4f65-9D91-7224C49458BB}"/>
                <c:ext xmlns:c16="http://schemas.microsoft.com/office/drawing/2014/chart" uri="{C3380CC4-5D6E-409C-BE32-E72D297353CC}">
                  <c16:uniqueId val="{00000009-3B43-4243-8283-D3E3E3A0402E}"/>
                </c:ext>
              </c:extLst>
            </c:dLbl>
            <c:dLbl>
              <c:idx val="6"/>
              <c:delete val="1"/>
              <c:extLst>
                <c:ext xmlns:c15="http://schemas.microsoft.com/office/drawing/2012/chart" uri="{CE6537A1-D6FC-4f65-9D91-7224C49458BB}"/>
                <c:ext xmlns:c16="http://schemas.microsoft.com/office/drawing/2014/chart" uri="{C3380CC4-5D6E-409C-BE32-E72D297353CC}">
                  <c16:uniqueId val="{00000001-3B43-4243-8283-D3E3E3A0402E}"/>
                </c:ext>
              </c:extLst>
            </c:dLbl>
            <c:dLbl>
              <c:idx val="7"/>
              <c:delete val="1"/>
              <c:extLst>
                <c:ext xmlns:c15="http://schemas.microsoft.com/office/drawing/2012/chart" uri="{CE6537A1-D6FC-4f65-9D91-7224C49458BB}"/>
                <c:ext xmlns:c16="http://schemas.microsoft.com/office/drawing/2014/chart" uri="{C3380CC4-5D6E-409C-BE32-E72D297353CC}">
                  <c16:uniqueId val="{0000000A-3B43-4243-8283-D3E3E3A0402E}"/>
                </c:ext>
              </c:extLst>
            </c:dLbl>
            <c:dLbl>
              <c:idx val="8"/>
              <c:delete val="1"/>
              <c:extLst>
                <c:ext xmlns:c15="http://schemas.microsoft.com/office/drawing/2012/chart" uri="{CE6537A1-D6FC-4f65-9D91-7224C49458BB}"/>
                <c:ext xmlns:c16="http://schemas.microsoft.com/office/drawing/2014/chart" uri="{C3380CC4-5D6E-409C-BE32-E72D297353CC}">
                  <c16:uniqueId val="{0000000B-3B43-4243-8283-D3E3E3A0402E}"/>
                </c:ext>
              </c:extLst>
            </c:dLbl>
            <c:dLbl>
              <c:idx val="9"/>
              <c:delete val="1"/>
              <c:extLst>
                <c:ext xmlns:c15="http://schemas.microsoft.com/office/drawing/2012/chart" uri="{CE6537A1-D6FC-4f65-9D91-7224C49458BB}"/>
                <c:ext xmlns:c16="http://schemas.microsoft.com/office/drawing/2014/chart" uri="{C3380CC4-5D6E-409C-BE32-E72D297353CC}">
                  <c16:uniqueId val="{0000000C-3B43-4243-8283-D3E3E3A0402E}"/>
                </c:ext>
              </c:extLst>
            </c:dLbl>
            <c:dLbl>
              <c:idx val="10"/>
              <c:delete val="1"/>
              <c:extLst>
                <c:ext xmlns:c15="http://schemas.microsoft.com/office/drawing/2012/chart" uri="{CE6537A1-D6FC-4f65-9D91-7224C49458BB}"/>
                <c:ext xmlns:c16="http://schemas.microsoft.com/office/drawing/2014/chart" uri="{C3380CC4-5D6E-409C-BE32-E72D297353CC}">
                  <c16:uniqueId val="{0000000D-3B43-4243-8283-D3E3E3A0402E}"/>
                </c:ext>
              </c:extLst>
            </c:dLbl>
            <c:dLbl>
              <c:idx val="11"/>
              <c:delete val="1"/>
              <c:extLst>
                <c:ext xmlns:c15="http://schemas.microsoft.com/office/drawing/2012/chart" uri="{CE6537A1-D6FC-4f65-9D91-7224C49458BB}"/>
                <c:ext xmlns:c16="http://schemas.microsoft.com/office/drawing/2014/chart" uri="{C3380CC4-5D6E-409C-BE32-E72D297353CC}">
                  <c16:uniqueId val="{0000000E-3B43-4243-8283-D3E3E3A0402E}"/>
                </c:ext>
              </c:extLst>
            </c:dLbl>
            <c:dLbl>
              <c:idx val="12"/>
              <c:delete val="1"/>
              <c:extLst>
                <c:ext xmlns:c15="http://schemas.microsoft.com/office/drawing/2012/chart" uri="{CE6537A1-D6FC-4f65-9D91-7224C49458BB}"/>
                <c:ext xmlns:c16="http://schemas.microsoft.com/office/drawing/2014/chart" uri="{C3380CC4-5D6E-409C-BE32-E72D297353CC}">
                  <c16:uniqueId val="{0000000F-3B43-4243-8283-D3E3E3A040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'F55'!$A$6:$A$19</c:f>
              <c:strCache>
                <c:ptCount val="14"/>
                <c:pt idx="0">
                  <c:v>2006/03</c:v>
                </c:pt>
                <c:pt idx="1">
                  <c:v>2007/03</c:v>
                </c:pt>
                <c:pt idx="2">
                  <c:v>2008/03</c:v>
                </c:pt>
                <c:pt idx="3">
                  <c:v>2009/03</c:v>
                </c:pt>
                <c:pt idx="4">
                  <c:v>2010/03</c:v>
                </c:pt>
                <c:pt idx="5">
                  <c:v>2011/03</c:v>
                </c:pt>
                <c:pt idx="6">
                  <c:v>2012/03</c:v>
                </c:pt>
                <c:pt idx="7">
                  <c:v>2013/03</c:v>
                </c:pt>
                <c:pt idx="8">
                  <c:v>2014/03</c:v>
                </c:pt>
                <c:pt idx="9">
                  <c:v>2015/03</c:v>
                </c:pt>
                <c:pt idx="10">
                  <c:v>2016/03</c:v>
                </c:pt>
                <c:pt idx="11">
                  <c:v>2017/03</c:v>
                </c:pt>
                <c:pt idx="12">
                  <c:v>2018/03</c:v>
                </c:pt>
                <c:pt idx="13">
                  <c:v>2019/03</c:v>
                </c:pt>
              </c:strCache>
            </c:strRef>
          </c:cat>
          <c:val>
            <c:numRef>
              <c:f>'F55'!$B$6:$B$19</c:f>
              <c:numCache>
                <c:formatCode>#,##0</c:formatCode>
                <c:ptCount val="14"/>
                <c:pt idx="0">
                  <c:v>2098.0954999999999</c:v>
                </c:pt>
                <c:pt idx="1">
                  <c:v>2048.6437999999998</c:v>
                </c:pt>
                <c:pt idx="2">
                  <c:v>2470.6607000000004</c:v>
                </c:pt>
                <c:pt idx="3">
                  <c:v>2354.0506</c:v>
                </c:pt>
                <c:pt idx="4">
                  <c:v>2082.5063</c:v>
                </c:pt>
                <c:pt idx="5">
                  <c:v>2184.5549999999998</c:v>
                </c:pt>
                <c:pt idx="6">
                  <c:v>2002.3716999999999</c:v>
                </c:pt>
                <c:pt idx="7">
                  <c:v>1951.7494999999999</c:v>
                </c:pt>
                <c:pt idx="8">
                  <c:v>1649.6492000000001</c:v>
                </c:pt>
                <c:pt idx="9">
                  <c:v>2666.4912999999997</c:v>
                </c:pt>
                <c:pt idx="10">
                  <c:v>1919.4913000000001</c:v>
                </c:pt>
                <c:pt idx="11">
                  <c:v>2230.3152999999998</c:v>
                </c:pt>
                <c:pt idx="12">
                  <c:v>2014.6312</c:v>
                </c:pt>
                <c:pt idx="13">
                  <c:v>2002.1169</c:v>
                </c:pt>
              </c:numCache>
            </c:numRef>
          </c:val>
          <c:extLst>
            <c:ext xmlns:c16="http://schemas.microsoft.com/office/drawing/2014/chart" uri="{C3380CC4-5D6E-409C-BE32-E72D297353CC}">
              <c16:uniqueId val="{00000010-3B43-4243-8283-D3E3E3A0402E}"/>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'F56'!$C$5</c:f>
              <c:strCache>
                <c:ptCount val="1"/>
                <c:pt idx="0">
                  <c:v>Valor de la producción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7E3F-4DC2-B86B-1054039C9173}"/>
              </c:ext>
            </c:extLst>
          </c:dPt>
          <c:dPt>
            <c:idx val="14"/>
            <c:invertIfNegative val="0"/>
            <c:bubble3D val="0"/>
            <c:spPr>
              <a:solidFill>
                <a:srgbClr val="7C878E"/>
              </a:solidFill>
              <a:ln>
                <a:noFill/>
              </a:ln>
              <a:effectLst/>
            </c:spPr>
            <c:extLst>
              <c:ext xmlns:c16="http://schemas.microsoft.com/office/drawing/2014/chart" uri="{C3380CC4-5D6E-409C-BE32-E72D297353CC}">
                <c16:uniqueId val="{00000003-7E3F-4DC2-B86B-1054039C9173}"/>
              </c:ext>
            </c:extLst>
          </c:dPt>
          <c:dPt>
            <c:idx val="26"/>
            <c:invertIfNegative val="0"/>
            <c:bubble3D val="0"/>
            <c:spPr>
              <a:solidFill>
                <a:srgbClr val="7C878E"/>
              </a:solidFill>
              <a:ln>
                <a:noFill/>
              </a:ln>
              <a:effectLst/>
            </c:spPr>
            <c:extLst>
              <c:ext xmlns:c16="http://schemas.microsoft.com/office/drawing/2014/chart" uri="{C3380CC4-5D6E-409C-BE32-E72D297353CC}">
                <c16:uniqueId val="{00000005-7E3F-4DC2-B86B-1054039C9173}"/>
              </c:ext>
            </c:extLst>
          </c:dPt>
          <c:dPt>
            <c:idx val="38"/>
            <c:invertIfNegative val="0"/>
            <c:bubble3D val="0"/>
            <c:spPr>
              <a:solidFill>
                <a:srgbClr val="7C878E"/>
              </a:solidFill>
              <a:ln>
                <a:noFill/>
              </a:ln>
              <a:effectLst/>
            </c:spPr>
            <c:extLst>
              <c:ext xmlns:c16="http://schemas.microsoft.com/office/drawing/2014/chart" uri="{C3380CC4-5D6E-409C-BE32-E72D297353CC}">
                <c16:uniqueId val="{00000007-7E3F-4DC2-B86B-1054039C9173}"/>
              </c:ext>
            </c:extLst>
          </c:dPt>
          <c:dPt>
            <c:idx val="50"/>
            <c:invertIfNegative val="0"/>
            <c:bubble3D val="0"/>
            <c:spPr>
              <a:solidFill>
                <a:srgbClr val="7C878E"/>
              </a:solidFill>
              <a:ln>
                <a:noFill/>
              </a:ln>
              <a:effectLst/>
            </c:spPr>
            <c:extLst>
              <c:ext xmlns:c16="http://schemas.microsoft.com/office/drawing/2014/chart" uri="{C3380CC4-5D6E-409C-BE32-E72D297353CC}">
                <c16:uniqueId val="{00000009-7E3F-4DC2-B86B-1054039C9173}"/>
              </c:ext>
            </c:extLst>
          </c:dPt>
          <c:dPt>
            <c:idx val="62"/>
            <c:invertIfNegative val="0"/>
            <c:bubble3D val="0"/>
            <c:spPr>
              <a:solidFill>
                <a:srgbClr val="7C878E"/>
              </a:solidFill>
              <a:ln>
                <a:noFill/>
              </a:ln>
              <a:effectLst/>
            </c:spPr>
            <c:extLst>
              <c:ext xmlns:c16="http://schemas.microsoft.com/office/drawing/2014/chart" uri="{C3380CC4-5D6E-409C-BE32-E72D297353CC}">
                <c16:uniqueId val="{0000000B-7E3F-4DC2-B86B-1054039C9173}"/>
              </c:ext>
            </c:extLst>
          </c:dPt>
          <c:dPt>
            <c:idx val="74"/>
            <c:invertIfNegative val="0"/>
            <c:bubble3D val="0"/>
            <c:spPr>
              <a:solidFill>
                <a:srgbClr val="FBBB27"/>
              </a:solidFill>
              <a:ln>
                <a:noFill/>
              </a:ln>
              <a:effectLst/>
            </c:spPr>
            <c:extLst>
              <c:ext xmlns:c16="http://schemas.microsoft.com/office/drawing/2014/chart" uri="{C3380CC4-5D6E-409C-BE32-E72D297353CC}">
                <c16:uniqueId val="{0000000D-7E3F-4DC2-B86B-1054039C9173}"/>
              </c:ext>
            </c:extLst>
          </c:dPt>
          <c:cat>
            <c:multiLvlStrRef>
              <c:f>'F56'!$A$6:$B$80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'F56'!$C$6:$C$80</c:f>
              <c:numCache>
                <c:formatCode>#,##0</c:formatCode>
                <c:ptCount val="75"/>
                <c:pt idx="0">
                  <c:v>1894.489</c:v>
                </c:pt>
                <c:pt idx="1">
                  <c:v>2285.2277999999997</c:v>
                </c:pt>
                <c:pt idx="2">
                  <c:v>1951.7494999999999</c:v>
                </c:pt>
                <c:pt idx="3">
                  <c:v>2175.4812999999999</c:v>
                </c:pt>
                <c:pt idx="4">
                  <c:v>2035.7041000000002</c:v>
                </c:pt>
                <c:pt idx="5">
                  <c:v>2248.3397</c:v>
                </c:pt>
                <c:pt idx="6">
                  <c:v>2348.6737000000003</c:v>
                </c:pt>
                <c:pt idx="7">
                  <c:v>2738.4397999999997</c:v>
                </c:pt>
                <c:pt idx="8">
                  <c:v>2491.6026000000002</c:v>
                </c:pt>
                <c:pt idx="9">
                  <c:v>2368.2432000000003</c:v>
                </c:pt>
                <c:pt idx="10">
                  <c:v>2485.0202000000004</c:v>
                </c:pt>
                <c:pt idx="11">
                  <c:v>2407.3612000000003</c:v>
                </c:pt>
                <c:pt idx="12">
                  <c:v>1574.0133000000001</c:v>
                </c:pt>
                <c:pt idx="13">
                  <c:v>1679.3478</c:v>
                </c:pt>
                <c:pt idx="14">
                  <c:v>1649.6492000000001</c:v>
                </c:pt>
                <c:pt idx="15">
                  <c:v>1610.107</c:v>
                </c:pt>
                <c:pt idx="16">
                  <c:v>1983.8585</c:v>
                </c:pt>
                <c:pt idx="17">
                  <c:v>1977.7527</c:v>
                </c:pt>
                <c:pt idx="18">
                  <c:v>1689.8226999999999</c:v>
                </c:pt>
                <c:pt idx="19">
                  <c:v>2010.1213</c:v>
                </c:pt>
                <c:pt idx="20">
                  <c:v>2003.0738999999999</c:v>
                </c:pt>
                <c:pt idx="21">
                  <c:v>1928.8196</c:v>
                </c:pt>
                <c:pt idx="22">
                  <c:v>1942.1073999999999</c:v>
                </c:pt>
                <c:pt idx="23">
                  <c:v>2321.6522999999997</c:v>
                </c:pt>
                <c:pt idx="24">
                  <c:v>2209.4747000000002</c:v>
                </c:pt>
                <c:pt idx="25">
                  <c:v>1868.2611999999999</c:v>
                </c:pt>
                <c:pt idx="26">
                  <c:v>2666.4912999999997</c:v>
                </c:pt>
                <c:pt idx="27">
                  <c:v>2330.1247999999996</c:v>
                </c:pt>
                <c:pt idx="28">
                  <c:v>2615.8516</c:v>
                </c:pt>
                <c:pt idx="29">
                  <c:v>2317.7734</c:v>
                </c:pt>
                <c:pt idx="30">
                  <c:v>2121.4070999999999</c:v>
                </c:pt>
                <c:pt idx="31">
                  <c:v>2911.1633999999999</c:v>
                </c:pt>
                <c:pt idx="32">
                  <c:v>3073.4642999999996</c:v>
                </c:pt>
                <c:pt idx="33">
                  <c:v>2489.6325000000002</c:v>
                </c:pt>
                <c:pt idx="34">
                  <c:v>2201.8290000000002</c:v>
                </c:pt>
                <c:pt idx="35">
                  <c:v>2032.0097000000001</c:v>
                </c:pt>
                <c:pt idx="36">
                  <c:v>2582.4303</c:v>
                </c:pt>
                <c:pt idx="37">
                  <c:v>2683.0153999999998</c:v>
                </c:pt>
                <c:pt idx="38">
                  <c:v>1919.4913000000001</c:v>
                </c:pt>
                <c:pt idx="39">
                  <c:v>2240.3397999999997</c:v>
                </c:pt>
                <c:pt idx="40">
                  <c:v>2185.5183999999999</c:v>
                </c:pt>
                <c:pt idx="41">
                  <c:v>2146.7408999999998</c:v>
                </c:pt>
                <c:pt idx="42">
                  <c:v>2084.6419000000001</c:v>
                </c:pt>
                <c:pt idx="43">
                  <c:v>2495.2997</c:v>
                </c:pt>
                <c:pt idx="44">
                  <c:v>2257.2020000000002</c:v>
                </c:pt>
                <c:pt idx="45">
                  <c:v>2398.8637999999996</c:v>
                </c:pt>
                <c:pt idx="46">
                  <c:v>2524.8972999999996</c:v>
                </c:pt>
                <c:pt idx="47">
                  <c:v>2284.36</c:v>
                </c:pt>
                <c:pt idx="48">
                  <c:v>1933.5041000000001</c:v>
                </c:pt>
                <c:pt idx="49">
                  <c:v>2183.8845000000001</c:v>
                </c:pt>
                <c:pt idx="50">
                  <c:v>2230.3152999999998</c:v>
                </c:pt>
                <c:pt idx="51">
                  <c:v>2505.9197000000004</c:v>
                </c:pt>
                <c:pt idx="52">
                  <c:v>2653.223</c:v>
                </c:pt>
                <c:pt idx="53">
                  <c:v>2856.2587999999996</c:v>
                </c:pt>
                <c:pt idx="54">
                  <c:v>2113.3049000000001</c:v>
                </c:pt>
                <c:pt idx="55">
                  <c:v>2341.0457000000001</c:v>
                </c:pt>
                <c:pt idx="56">
                  <c:v>2138.7395000000001</c:v>
                </c:pt>
                <c:pt idx="57">
                  <c:v>2328.1552000000001</c:v>
                </c:pt>
                <c:pt idx="58">
                  <c:v>2188.4737999999998</c:v>
                </c:pt>
                <c:pt idx="59">
                  <c:v>2738.7993999999999</c:v>
                </c:pt>
                <c:pt idx="60">
                  <c:v>1933.624</c:v>
                </c:pt>
                <c:pt idx="61">
                  <c:v>1841.0798</c:v>
                </c:pt>
                <c:pt idx="62">
                  <c:v>2014.6312</c:v>
                </c:pt>
                <c:pt idx="63">
                  <c:v>1960.2057</c:v>
                </c:pt>
                <c:pt idx="64">
                  <c:v>2496.2934</c:v>
                </c:pt>
                <c:pt idx="65">
                  <c:v>2083.3241000000003</c:v>
                </c:pt>
                <c:pt idx="66">
                  <c:v>2383.9252000000001</c:v>
                </c:pt>
                <c:pt idx="67">
                  <c:v>2830.1228999999998</c:v>
                </c:pt>
                <c:pt idx="68">
                  <c:v>1910.3901000000001</c:v>
                </c:pt>
                <c:pt idx="69">
                  <c:v>2291.6725999999999</c:v>
                </c:pt>
                <c:pt idx="70">
                  <c:v>1740.2108000000001</c:v>
                </c:pt>
                <c:pt idx="71">
                  <c:v>2804.3298</c:v>
                </c:pt>
                <c:pt idx="72">
                  <c:v>1817.9198000000001</c:v>
                </c:pt>
                <c:pt idx="73">
                  <c:v>1746.2508</c:v>
                </c:pt>
                <c:pt idx="74">
                  <c:v>2002.1169</c:v>
                </c:pt>
              </c:numCache>
            </c:numRef>
          </c:val>
          <c:extLst>
            <c:ext xmlns:c16="http://schemas.microsoft.com/office/drawing/2014/chart" uri="{C3380CC4-5D6E-409C-BE32-E72D297353CC}">
              <c16:uniqueId val="{0000000E-7E3F-4DC2-B86B-1054039C917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'F56'!$D$5</c:f>
              <c:strCache>
                <c:ptCount val="1"/>
                <c:pt idx="0">
                  <c:v>Promedio</c:v>
                </c:pt>
              </c:strCache>
            </c:strRef>
          </c:tx>
          <c:spPr>
            <a:ln w="28575" cap="rnd">
              <a:solidFill>
                <a:srgbClr val="B69630"/>
              </a:solidFill>
              <a:round/>
            </a:ln>
            <a:effectLst/>
          </c:spPr>
          <c:marker>
            <c:symbol val="none"/>
          </c:marker>
          <c:cat>
            <c:multiLvlStrRef>
              <c:f>'F56'!$A$6:$B$80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'F56'!$D$6:$D$80</c:f>
              <c:numCache>
                <c:formatCode>#,##0</c:formatCode>
                <c:ptCount val="75"/>
                <c:pt idx="0">
                  <c:v>2527.4662749999993</c:v>
                </c:pt>
                <c:pt idx="1">
                  <c:v>2537.5607833333333</c:v>
                </c:pt>
                <c:pt idx="2">
                  <c:v>2533.3422666666665</c:v>
                </c:pt>
                <c:pt idx="3">
                  <c:v>2562.3897333333334</c:v>
                </c:pt>
                <c:pt idx="4">
                  <c:v>2504.9085833333334</c:v>
                </c:pt>
                <c:pt idx="5">
                  <c:v>2470.5673083333336</c:v>
                </c:pt>
                <c:pt idx="6">
                  <c:v>2402.0975833333337</c:v>
                </c:pt>
                <c:pt idx="7">
                  <c:v>2366.8384833333334</c:v>
                </c:pt>
                <c:pt idx="8">
                  <c:v>2355.9231250000003</c:v>
                </c:pt>
                <c:pt idx="9">
                  <c:v>2335.9764833333334</c:v>
                </c:pt>
                <c:pt idx="10">
                  <c:v>2310.7893583333334</c:v>
                </c:pt>
                <c:pt idx="11">
                  <c:v>2285.8610083333333</c:v>
                </c:pt>
                <c:pt idx="12">
                  <c:v>2259.1546999999996</c:v>
                </c:pt>
                <c:pt idx="13">
                  <c:v>2208.6647000000003</c:v>
                </c:pt>
                <c:pt idx="14">
                  <c:v>2183.4896750000003</c:v>
                </c:pt>
                <c:pt idx="15">
                  <c:v>2136.3751499999998</c:v>
                </c:pt>
                <c:pt idx="16">
                  <c:v>2132.0546833333333</c:v>
                </c:pt>
                <c:pt idx="17">
                  <c:v>2109.5057666666667</c:v>
                </c:pt>
                <c:pt idx="18">
                  <c:v>2054.6015166666666</c:v>
                </c:pt>
                <c:pt idx="19">
                  <c:v>1993.9083083333333</c:v>
                </c:pt>
                <c:pt idx="20">
                  <c:v>1953.1975833333333</c:v>
                </c:pt>
                <c:pt idx="21">
                  <c:v>1916.5789499999998</c:v>
                </c:pt>
                <c:pt idx="22">
                  <c:v>1871.3362166666666</c:v>
                </c:pt>
                <c:pt idx="23">
                  <c:v>1864.1938083333334</c:v>
                </c:pt>
                <c:pt idx="24">
                  <c:v>1917.1489249999997</c:v>
                </c:pt>
                <c:pt idx="25">
                  <c:v>1932.8917083333333</c:v>
                </c:pt>
                <c:pt idx="26">
                  <c:v>2017.6285500000001</c:v>
                </c:pt>
                <c:pt idx="27">
                  <c:v>2077.6300333333334</c:v>
                </c:pt>
                <c:pt idx="28">
                  <c:v>2130.2961249999998</c:v>
                </c:pt>
                <c:pt idx="29">
                  <c:v>2158.631183333333</c:v>
                </c:pt>
                <c:pt idx="30">
                  <c:v>2194.5965500000002</c:v>
                </c:pt>
                <c:pt idx="31">
                  <c:v>2269.6833916666665</c:v>
                </c:pt>
                <c:pt idx="32">
                  <c:v>2358.8825916666669</c:v>
                </c:pt>
                <c:pt idx="33">
                  <c:v>2405.6170000000002</c:v>
                </c:pt>
                <c:pt idx="34">
                  <c:v>2427.2604666666666</c:v>
                </c:pt>
                <c:pt idx="35">
                  <c:v>2403.1235833333335</c:v>
                </c:pt>
                <c:pt idx="36">
                  <c:v>2434.2032166666668</c:v>
                </c:pt>
                <c:pt idx="37">
                  <c:v>2502.0994000000001</c:v>
                </c:pt>
                <c:pt idx="38">
                  <c:v>2439.8494000000001</c:v>
                </c:pt>
                <c:pt idx="39">
                  <c:v>2432.3673166666667</c:v>
                </c:pt>
                <c:pt idx="40">
                  <c:v>2396.5062166666662</c:v>
                </c:pt>
                <c:pt idx="41">
                  <c:v>2382.2535083333332</c:v>
                </c:pt>
                <c:pt idx="42">
                  <c:v>2379.1897416666661</c:v>
                </c:pt>
                <c:pt idx="43">
                  <c:v>2344.5344333333333</c:v>
                </c:pt>
                <c:pt idx="44">
                  <c:v>2276.5125749999997</c:v>
                </c:pt>
                <c:pt idx="45">
                  <c:v>2268.9485166666668</c:v>
                </c:pt>
                <c:pt idx="46">
                  <c:v>2295.8708750000001</c:v>
                </c:pt>
                <c:pt idx="47">
                  <c:v>2316.900066666667</c:v>
                </c:pt>
                <c:pt idx="48">
                  <c:v>2262.8228833333337</c:v>
                </c:pt>
                <c:pt idx="49">
                  <c:v>2221.228641666667</c:v>
                </c:pt>
                <c:pt idx="50">
                  <c:v>2247.1306416666671</c:v>
                </c:pt>
                <c:pt idx="51">
                  <c:v>2269.2623000000003</c:v>
                </c:pt>
                <c:pt idx="52">
                  <c:v>2308.2376833333337</c:v>
                </c:pt>
                <c:pt idx="53">
                  <c:v>2367.3641749999997</c:v>
                </c:pt>
                <c:pt idx="54">
                  <c:v>2369.7527583333331</c:v>
                </c:pt>
                <c:pt idx="55">
                  <c:v>2356.8982583333332</c:v>
                </c:pt>
                <c:pt idx="56">
                  <c:v>2347.0263833333333</c:v>
                </c:pt>
                <c:pt idx="57">
                  <c:v>2341.1339999999996</c:v>
                </c:pt>
                <c:pt idx="58">
                  <c:v>2313.098708333333</c:v>
                </c:pt>
                <c:pt idx="59">
                  <c:v>2350.9686583333337</c:v>
                </c:pt>
                <c:pt idx="60">
                  <c:v>2350.97865</c:v>
                </c:pt>
                <c:pt idx="61">
                  <c:v>2322.4115916666669</c:v>
                </c:pt>
                <c:pt idx="62">
                  <c:v>2304.4379166666663</c:v>
                </c:pt>
                <c:pt idx="63">
                  <c:v>2258.9617499999995</c:v>
                </c:pt>
                <c:pt idx="64">
                  <c:v>2245.8842833333329</c:v>
                </c:pt>
                <c:pt idx="65">
                  <c:v>2181.473058333333</c:v>
                </c:pt>
                <c:pt idx="66">
                  <c:v>2204.02475</c:v>
                </c:pt>
                <c:pt idx="67">
                  <c:v>2244.781183333333</c:v>
                </c:pt>
                <c:pt idx="68">
                  <c:v>2225.7520666666669</c:v>
                </c:pt>
                <c:pt idx="69">
                  <c:v>2222.7118500000001</c:v>
                </c:pt>
                <c:pt idx="70">
                  <c:v>2185.3566000000001</c:v>
                </c:pt>
                <c:pt idx="71">
                  <c:v>2190.8174666666669</c:v>
                </c:pt>
                <c:pt idx="72">
                  <c:v>2181.1754500000002</c:v>
                </c:pt>
                <c:pt idx="73">
                  <c:v>2173.2730333333338</c:v>
                </c:pt>
                <c:pt idx="74">
                  <c:v>2172.2301749999997</c:v>
                </c:pt>
              </c:numCache>
            </c:numRef>
          </c:val>
          <c:smooth val="0"/>
          <c:extLst>
            <c:ext xmlns:c16="http://schemas.microsoft.com/office/drawing/2014/chart" uri="{C3380CC4-5D6E-409C-BE32-E72D297353CC}">
              <c16:uniqueId val="{0000000F-7E3F-4DC2-B86B-1054039C917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'F57'!$C$5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1956-4277-B444-6EE9D39AEBAE}"/>
              </c:ext>
            </c:extLst>
          </c:dPt>
          <c:dPt>
            <c:idx val="14"/>
            <c:invertIfNegative val="0"/>
            <c:bubble3D val="0"/>
            <c:spPr>
              <a:solidFill>
                <a:srgbClr val="7C878E"/>
              </a:solidFill>
              <a:ln>
                <a:noFill/>
              </a:ln>
              <a:effectLst/>
            </c:spPr>
            <c:extLst>
              <c:ext xmlns:c16="http://schemas.microsoft.com/office/drawing/2014/chart" uri="{C3380CC4-5D6E-409C-BE32-E72D297353CC}">
                <c16:uniqueId val="{00000003-1956-4277-B444-6EE9D39AEBAE}"/>
              </c:ext>
            </c:extLst>
          </c:dPt>
          <c:dPt>
            <c:idx val="26"/>
            <c:invertIfNegative val="0"/>
            <c:bubble3D val="0"/>
            <c:spPr>
              <a:solidFill>
                <a:srgbClr val="7C878E"/>
              </a:solidFill>
              <a:ln>
                <a:noFill/>
              </a:ln>
              <a:effectLst/>
            </c:spPr>
            <c:extLst>
              <c:ext xmlns:c16="http://schemas.microsoft.com/office/drawing/2014/chart" uri="{C3380CC4-5D6E-409C-BE32-E72D297353CC}">
                <c16:uniqueId val="{00000005-1956-4277-B444-6EE9D39AEBAE}"/>
              </c:ext>
            </c:extLst>
          </c:dPt>
          <c:dPt>
            <c:idx val="38"/>
            <c:invertIfNegative val="0"/>
            <c:bubble3D val="0"/>
            <c:spPr>
              <a:solidFill>
                <a:srgbClr val="7C878E"/>
              </a:solidFill>
              <a:ln>
                <a:noFill/>
              </a:ln>
              <a:effectLst/>
            </c:spPr>
            <c:extLst>
              <c:ext xmlns:c16="http://schemas.microsoft.com/office/drawing/2014/chart" uri="{C3380CC4-5D6E-409C-BE32-E72D297353CC}">
                <c16:uniqueId val="{00000007-1956-4277-B444-6EE9D39AEBAE}"/>
              </c:ext>
            </c:extLst>
          </c:dPt>
          <c:dPt>
            <c:idx val="50"/>
            <c:invertIfNegative val="0"/>
            <c:bubble3D val="0"/>
            <c:spPr>
              <a:solidFill>
                <a:srgbClr val="7C878E"/>
              </a:solidFill>
              <a:ln>
                <a:noFill/>
              </a:ln>
              <a:effectLst/>
            </c:spPr>
            <c:extLst>
              <c:ext xmlns:c16="http://schemas.microsoft.com/office/drawing/2014/chart" uri="{C3380CC4-5D6E-409C-BE32-E72D297353CC}">
                <c16:uniqueId val="{00000009-1956-4277-B444-6EE9D39AEBAE}"/>
              </c:ext>
            </c:extLst>
          </c:dPt>
          <c:dPt>
            <c:idx val="62"/>
            <c:invertIfNegative val="0"/>
            <c:bubble3D val="0"/>
            <c:spPr>
              <a:solidFill>
                <a:srgbClr val="7C878E"/>
              </a:solidFill>
              <a:ln>
                <a:noFill/>
              </a:ln>
              <a:effectLst/>
            </c:spPr>
            <c:extLst>
              <c:ext xmlns:c16="http://schemas.microsoft.com/office/drawing/2014/chart" uri="{C3380CC4-5D6E-409C-BE32-E72D297353CC}">
                <c16:uniqueId val="{0000000B-1956-4277-B444-6EE9D39AEBAE}"/>
              </c:ext>
            </c:extLst>
          </c:dPt>
          <c:dPt>
            <c:idx val="74"/>
            <c:invertIfNegative val="0"/>
            <c:bubble3D val="0"/>
            <c:spPr>
              <a:solidFill>
                <a:srgbClr val="FBBB27"/>
              </a:solidFill>
              <a:ln>
                <a:noFill/>
              </a:ln>
              <a:effectLst/>
            </c:spPr>
            <c:extLst>
              <c:ext xmlns:c16="http://schemas.microsoft.com/office/drawing/2014/chart" uri="{C3380CC4-5D6E-409C-BE32-E72D297353CC}">
                <c16:uniqueId val="{0000000D-1956-4277-B444-6EE9D39AEBAE}"/>
              </c:ext>
            </c:extLst>
          </c:dPt>
          <c:cat>
            <c:multiLvlStrRef>
              <c:f>'F57'!$A$6:$B$80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'F57'!$C$6:$C$80</c:f>
              <c:numCache>
                <c:formatCode>0</c:formatCode>
                <c:ptCount val="75"/>
                <c:pt idx="0">
                  <c:v>-0.473552368995378</c:v>
                </c:pt>
                <c:pt idx="1">
                  <c:v>1.5725776940641367</c:v>
                </c:pt>
                <c:pt idx="2">
                  <c:v>2.0237158258086474</c:v>
                </c:pt>
                <c:pt idx="3">
                  <c:v>5.3995304963545321</c:v>
                </c:pt>
                <c:pt idx="4">
                  <c:v>2.104077009691685</c:v>
                </c:pt>
                <c:pt idx="5">
                  <c:v>0.41285711537430991</c:v>
                </c:pt>
                <c:pt idx="6">
                  <c:v>-3.6697059304042545</c:v>
                </c:pt>
                <c:pt idx="7">
                  <c:v>-7.1657828450264027</c:v>
                </c:pt>
                <c:pt idx="8">
                  <c:v>-7.2677947467564286</c:v>
                </c:pt>
                <c:pt idx="9">
                  <c:v>-8.0094031403461496</c:v>
                </c:pt>
                <c:pt idx="10">
                  <c:v>-8.8593398504100414</c:v>
                </c:pt>
                <c:pt idx="11">
                  <c:v>-10.313004641613643</c:v>
                </c:pt>
                <c:pt idx="12">
                  <c:v>-10.615832054969744</c:v>
                </c:pt>
                <c:pt idx="13">
                  <c:v>-12.961111532520453</c:v>
                </c:pt>
                <c:pt idx="14">
                  <c:v>-13.809922025538112</c:v>
                </c:pt>
                <c:pt idx="15">
                  <c:v>-16.625674767247222</c:v>
                </c:pt>
                <c:pt idx="16">
                  <c:v>-14.884930431426602</c:v>
                </c:pt>
                <c:pt idx="17">
                  <c:v>-14.614519525486724</c:v>
                </c:pt>
                <c:pt idx="18">
                  <c:v>-14.466359280227692</c:v>
                </c:pt>
                <c:pt idx="19">
                  <c:v>-15.756469130702344</c:v>
                </c:pt>
                <c:pt idx="20">
                  <c:v>-17.094171596395658</c:v>
                </c:pt>
                <c:pt idx="21">
                  <c:v>-17.95384227219925</c:v>
                </c:pt>
                <c:pt idx="22">
                  <c:v>-19.0174470070965</c:v>
                </c:pt>
                <c:pt idx="23">
                  <c:v>-18.44675588160305</c:v>
                </c:pt>
                <c:pt idx="24">
                  <c:v>-15.138661154988641</c:v>
                </c:pt>
                <c:pt idx="25">
                  <c:v>-12.485960031265353</c:v>
                </c:pt>
                <c:pt idx="26">
                  <c:v>-7.5961488116494058</c:v>
                </c:pt>
                <c:pt idx="27">
                  <c:v>-2.7497565990068251</c:v>
                </c:pt>
                <c:pt idx="28">
                  <c:v>-8.2481858794725138E-2</c:v>
                </c:pt>
                <c:pt idx="29">
                  <c:v>2.3287642746903758</c:v>
                </c:pt>
                <c:pt idx="30">
                  <c:v>6.8137316261918324</c:v>
                </c:pt>
                <c:pt idx="31">
                  <c:v>13.830880897620013</c:v>
                </c:pt>
                <c:pt idx="32">
                  <c:v>20.770300546910892</c:v>
                </c:pt>
                <c:pt idx="33">
                  <c:v>25.516196449929708</c:v>
                </c:pt>
                <c:pt idx="34">
                  <c:v>29.707342007747005</c:v>
                </c:pt>
                <c:pt idx="35">
                  <c:v>28.909535724819602</c:v>
                </c:pt>
                <c:pt idx="36">
                  <c:v>26.969959658541764</c:v>
                </c:pt>
                <c:pt idx="37">
                  <c:v>29.448503980467411</c:v>
                </c:pt>
                <c:pt idx="38">
                  <c:v>20.92658978284183</c:v>
                </c:pt>
                <c:pt idx="39">
                  <c:v>17.074131469123778</c:v>
                </c:pt>
                <c:pt idx="40">
                  <c:v>12.496389048572599</c:v>
                </c:pt>
                <c:pt idx="41">
                  <c:v>10.359450318635943</c:v>
                </c:pt>
                <c:pt idx="42">
                  <c:v>8.4112586282278698</c:v>
                </c:pt>
                <c:pt idx="43">
                  <c:v>3.2978626861124516</c:v>
                </c:pt>
                <c:pt idx="44">
                  <c:v>-3.4919082856289529</c:v>
                </c:pt>
                <c:pt idx="45">
                  <c:v>-5.6812237082350725</c:v>
                </c:pt>
                <c:pt idx="46">
                  <c:v>-5.4130816808095954</c:v>
                </c:pt>
                <c:pt idx="47">
                  <c:v>-3.5879768008879265</c:v>
                </c:pt>
                <c:pt idx="48">
                  <c:v>-7.0405105111978621</c:v>
                </c:pt>
                <c:pt idx="49">
                  <c:v>-11.225403688332003</c:v>
                </c:pt>
                <c:pt idx="50">
                  <c:v>-7.8987972918874938</c:v>
                </c:pt>
                <c:pt idx="51">
                  <c:v>-6.705607970846561</c:v>
                </c:pt>
                <c:pt idx="52">
                  <c:v>-3.6832173736693563</c:v>
                </c:pt>
                <c:pt idx="53">
                  <c:v>-0.62501044835274744</c:v>
                </c:pt>
                <c:pt idx="54">
                  <c:v>-0.39664694110198573</c:v>
                </c:pt>
                <c:pt idx="55">
                  <c:v>0.52734670151215468</c:v>
                </c:pt>
                <c:pt idx="56">
                  <c:v>3.0974486637014742</c:v>
                </c:pt>
                <c:pt idx="57">
                  <c:v>3.1814509145135395</c:v>
                </c:pt>
                <c:pt idx="58">
                  <c:v>0.75038337394881527</c:v>
                </c:pt>
                <c:pt idx="59">
                  <c:v>1.470438546608599</c:v>
                </c:pt>
                <c:pt idx="60">
                  <c:v>3.895831499494351</c:v>
                </c:pt>
                <c:pt idx="61">
                  <c:v>4.5552694622233325</c:v>
                </c:pt>
                <c:pt idx="62">
                  <c:v>2.5502422483766107</c:v>
                </c:pt>
                <c:pt idx="63">
                  <c:v>-0.45391623524527747</c:v>
                </c:pt>
                <c:pt idx="64">
                  <c:v>-2.701342259951145</c:v>
                </c:pt>
                <c:pt idx="65">
                  <c:v>-7.8522399988023235</c:v>
                </c:pt>
                <c:pt idx="66">
                  <c:v>-6.9934725363455685</c:v>
                </c:pt>
                <c:pt idx="67">
                  <c:v>-4.7569755972106664</c:v>
                </c:pt>
                <c:pt idx="68">
                  <c:v>-5.1671475671452916</c:v>
                </c:pt>
                <c:pt idx="69">
                  <c:v>-5.058324299249839</c:v>
                </c:pt>
                <c:pt idx="70">
                  <c:v>-5.5225532690464156</c:v>
                </c:pt>
                <c:pt idx="71">
                  <c:v>-6.8121363974372295</c:v>
                </c:pt>
                <c:pt idx="72">
                  <c:v>-7.22266023130409</c:v>
                </c:pt>
                <c:pt idx="73">
                  <c:v>-6.4217109003621768</c:v>
                </c:pt>
                <c:pt idx="74">
                  <c:v>-5.7370927943202421</c:v>
                </c:pt>
              </c:numCache>
            </c:numRef>
          </c:val>
          <c:extLst>
            <c:ext xmlns:c16="http://schemas.microsoft.com/office/drawing/2014/chart" uri="{C3380CC4-5D6E-409C-BE32-E72D297353CC}">
              <c16:uniqueId val="{0000000E-1956-4277-B444-6EE9D39AEBA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'F57'!$D$5</c:f>
              <c:strCache>
                <c:ptCount val="1"/>
                <c:pt idx="0">
                  <c:v>Variación Promedio</c:v>
                </c:pt>
              </c:strCache>
            </c:strRef>
          </c:tx>
          <c:spPr>
            <a:ln w="28575" cap="rnd">
              <a:solidFill>
                <a:srgbClr val="B69630"/>
              </a:solidFill>
              <a:round/>
            </a:ln>
            <a:effectLst/>
          </c:spPr>
          <c:marker>
            <c:symbol val="none"/>
          </c:marker>
          <c:cat>
            <c:multiLvlStrRef>
              <c:f>'F57'!$A$6:$B$80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'F57'!$D$6:$D$80</c:f>
              <c:numCache>
                <c:formatCode>0</c:formatCode>
                <c:ptCount val="75"/>
                <c:pt idx="0">
                  <c:v>3.0256727358513187</c:v>
                </c:pt>
                <c:pt idx="1">
                  <c:v>2.4347999921650763</c:v>
                </c:pt>
                <c:pt idx="2">
                  <c:v>1.969718542617042</c:v>
                </c:pt>
                <c:pt idx="3">
                  <c:v>2.0539284467067858</c:v>
                </c:pt>
                <c:pt idx="4">
                  <c:v>1.8672707041561043</c:v>
                </c:pt>
                <c:pt idx="5">
                  <c:v>1.6124078186137221</c:v>
                </c:pt>
                <c:pt idx="6">
                  <c:v>1.1412459012305476</c:v>
                </c:pt>
                <c:pt idx="7">
                  <c:v>0.27579107833631822</c:v>
                </c:pt>
                <c:pt idx="8">
                  <c:v>-0.52054148172211989</c:v>
                </c:pt>
                <c:pt idx="9">
                  <c:v>-1.2764924673045408</c:v>
                </c:pt>
                <c:pt idx="10">
                  <c:v>-1.9968543720576837</c:v>
                </c:pt>
                <c:pt idx="11">
                  <c:v>-2.8538187818549154</c:v>
                </c:pt>
                <c:pt idx="12">
                  <c:v>-3.6990087556861124</c:v>
                </c:pt>
                <c:pt idx="13">
                  <c:v>-4.9101495245681619</c:v>
                </c:pt>
                <c:pt idx="14">
                  <c:v>-6.2296193455137256</c:v>
                </c:pt>
                <c:pt idx="15">
                  <c:v>-8.065053117480538</c:v>
                </c:pt>
                <c:pt idx="16">
                  <c:v>-9.4808037375737282</c:v>
                </c:pt>
                <c:pt idx="17">
                  <c:v>-10.733085124312147</c:v>
                </c:pt>
                <c:pt idx="18">
                  <c:v>-11.632806236797437</c:v>
                </c:pt>
                <c:pt idx="19">
                  <c:v>-12.348696760603765</c:v>
                </c:pt>
                <c:pt idx="20">
                  <c:v>-13.167561498073699</c:v>
                </c:pt>
                <c:pt idx="21">
                  <c:v>-13.996264759061457</c:v>
                </c:pt>
                <c:pt idx="22">
                  <c:v>-14.84277368878533</c:v>
                </c:pt>
                <c:pt idx="23">
                  <c:v>-15.52058629211778</c:v>
                </c:pt>
                <c:pt idx="24">
                  <c:v>-15.897488717119353</c:v>
                </c:pt>
                <c:pt idx="25">
                  <c:v>-15.857892758681427</c:v>
                </c:pt>
                <c:pt idx="26">
                  <c:v>-15.340078324190703</c:v>
                </c:pt>
                <c:pt idx="27">
                  <c:v>-14.183751810170673</c:v>
                </c:pt>
                <c:pt idx="28">
                  <c:v>-12.950214429118015</c:v>
                </c:pt>
                <c:pt idx="29">
                  <c:v>-11.538274112436591</c:v>
                </c:pt>
                <c:pt idx="30">
                  <c:v>-9.7649332035682974</c:v>
                </c:pt>
                <c:pt idx="31">
                  <c:v>-7.2993207012081012</c:v>
                </c:pt>
                <c:pt idx="32">
                  <c:v>-4.1439480225992202</c:v>
                </c:pt>
                <c:pt idx="33">
                  <c:v>-0.52144479575514002</c:v>
                </c:pt>
                <c:pt idx="34">
                  <c:v>3.5389542888151522</c:v>
                </c:pt>
                <c:pt idx="35">
                  <c:v>7.4853119226837057</c:v>
                </c:pt>
                <c:pt idx="36">
                  <c:v>10.994363657144573</c:v>
                </c:pt>
                <c:pt idx="37">
                  <c:v>14.488902324788969</c:v>
                </c:pt>
                <c:pt idx="38">
                  <c:v>16.865797207663245</c:v>
                </c:pt>
                <c:pt idx="39">
                  <c:v>18.517787880007454</c:v>
                </c:pt>
                <c:pt idx="40">
                  <c:v>19.56602712228807</c:v>
                </c:pt>
                <c:pt idx="41">
                  <c:v>20.235250959283533</c:v>
                </c:pt>
                <c:pt idx="42">
                  <c:v>20.368378209453201</c:v>
                </c:pt>
                <c:pt idx="43">
                  <c:v>19.490626691827572</c:v>
                </c:pt>
                <c:pt idx="44">
                  <c:v>17.468775955782586</c:v>
                </c:pt>
                <c:pt idx="45">
                  <c:v>14.868990942602187</c:v>
                </c:pt>
                <c:pt idx="46">
                  <c:v>11.942288968555804</c:v>
                </c:pt>
                <c:pt idx="47">
                  <c:v>9.2341629247468422</c:v>
                </c:pt>
                <c:pt idx="48">
                  <c:v>6.3999570772685397</c:v>
                </c:pt>
                <c:pt idx="49">
                  <c:v>3.010464771535255</c:v>
                </c:pt>
                <c:pt idx="50">
                  <c:v>0.60834918197447785</c:v>
                </c:pt>
                <c:pt idx="51">
                  <c:v>-1.3732957713563838</c:v>
                </c:pt>
                <c:pt idx="52">
                  <c:v>-2.7215963065432129</c:v>
                </c:pt>
                <c:pt idx="53">
                  <c:v>-3.6369680371256043</c:v>
                </c:pt>
                <c:pt idx="54">
                  <c:v>-4.3709601679030925</c:v>
                </c:pt>
                <c:pt idx="55">
                  <c:v>-4.6018364999531167</c:v>
                </c:pt>
                <c:pt idx="56">
                  <c:v>-4.0527234208422476</c:v>
                </c:pt>
                <c:pt idx="57">
                  <c:v>-3.3141672022798634</c:v>
                </c:pt>
                <c:pt idx="58">
                  <c:v>-2.8005451143833291</c:v>
                </c:pt>
                <c:pt idx="59">
                  <c:v>-2.3790105020919521</c:v>
                </c:pt>
                <c:pt idx="60">
                  <c:v>-1.4676486678676013</c:v>
                </c:pt>
                <c:pt idx="61">
                  <c:v>-0.15259257198798987</c:v>
                </c:pt>
                <c:pt idx="62">
                  <c:v>0.71816072303401879</c:v>
                </c:pt>
                <c:pt idx="63">
                  <c:v>1.2391350343341259</c:v>
                </c:pt>
                <c:pt idx="64">
                  <c:v>1.3209579604773101</c:v>
                </c:pt>
                <c:pt idx="65">
                  <c:v>0.71868883127317873</c:v>
                </c:pt>
                <c:pt idx="66">
                  <c:v>0.16895336500288016</c:v>
                </c:pt>
                <c:pt idx="67">
                  <c:v>-0.27140682655735493</c:v>
                </c:pt>
                <c:pt idx="68">
                  <c:v>-0.96012317912791878</c:v>
                </c:pt>
                <c:pt idx="69">
                  <c:v>-1.6467711136082004</c:v>
                </c:pt>
                <c:pt idx="70">
                  <c:v>-2.1695158338578029</c:v>
                </c:pt>
                <c:pt idx="71">
                  <c:v>-2.8597304125282887</c:v>
                </c:pt>
                <c:pt idx="72">
                  <c:v>-3.7862713900948251</c:v>
                </c:pt>
                <c:pt idx="73">
                  <c:v>-4.7010197536436173</c:v>
                </c:pt>
                <c:pt idx="74">
                  <c:v>-5.3916310072016884</c:v>
                </c:pt>
              </c:numCache>
            </c:numRef>
          </c:val>
          <c:smooth val="0"/>
          <c:extLst>
            <c:ext xmlns:c16="http://schemas.microsoft.com/office/drawing/2014/chart" uri="{C3380CC4-5D6E-409C-BE32-E72D297353CC}">
              <c16:uniqueId val="{0000000F-1956-4277-B444-6EE9D39AEBA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459-45C4-B30C-E0F542B129C4}"/>
              </c:ext>
            </c:extLst>
          </c:dPt>
          <c:dPt>
            <c:idx val="1"/>
            <c:invertIfNegative val="0"/>
            <c:bubble3D val="0"/>
            <c:spPr>
              <a:solidFill>
                <a:srgbClr val="7C878E"/>
              </a:solidFill>
              <a:ln>
                <a:noFill/>
              </a:ln>
              <a:effectLst/>
            </c:spPr>
            <c:extLst>
              <c:ext xmlns:c16="http://schemas.microsoft.com/office/drawing/2014/chart" uri="{C3380CC4-5D6E-409C-BE32-E72D297353CC}">
                <c16:uniqueId val="{00000003-4459-45C4-B30C-E0F542B129C4}"/>
              </c:ext>
            </c:extLst>
          </c:dPt>
          <c:dPt>
            <c:idx val="2"/>
            <c:invertIfNegative val="0"/>
            <c:bubble3D val="0"/>
            <c:spPr>
              <a:solidFill>
                <a:srgbClr val="7C878E"/>
              </a:solidFill>
              <a:ln>
                <a:noFill/>
              </a:ln>
              <a:effectLst/>
            </c:spPr>
            <c:extLst>
              <c:ext xmlns:c16="http://schemas.microsoft.com/office/drawing/2014/chart" uri="{C3380CC4-5D6E-409C-BE32-E72D297353CC}">
                <c16:uniqueId val="{00000005-4459-45C4-B30C-E0F542B129C4}"/>
              </c:ext>
            </c:extLst>
          </c:dPt>
          <c:dPt>
            <c:idx val="3"/>
            <c:invertIfNegative val="0"/>
            <c:bubble3D val="0"/>
            <c:spPr>
              <a:solidFill>
                <a:srgbClr val="7C878E"/>
              </a:solidFill>
              <a:ln>
                <a:noFill/>
              </a:ln>
              <a:effectLst/>
            </c:spPr>
            <c:extLst>
              <c:ext xmlns:c16="http://schemas.microsoft.com/office/drawing/2014/chart" uri="{C3380CC4-5D6E-409C-BE32-E72D297353CC}">
                <c16:uniqueId val="{00000007-4459-45C4-B30C-E0F542B129C4}"/>
              </c:ext>
            </c:extLst>
          </c:dPt>
          <c:dPt>
            <c:idx val="4"/>
            <c:invertIfNegative val="0"/>
            <c:bubble3D val="0"/>
            <c:spPr>
              <a:solidFill>
                <a:srgbClr val="7C878E"/>
              </a:solidFill>
              <a:ln>
                <a:noFill/>
              </a:ln>
              <a:effectLst/>
            </c:spPr>
            <c:extLst>
              <c:ext xmlns:c16="http://schemas.microsoft.com/office/drawing/2014/chart" uri="{C3380CC4-5D6E-409C-BE32-E72D297353CC}">
                <c16:uniqueId val="{00000009-4459-45C4-B30C-E0F542B129C4}"/>
              </c:ext>
            </c:extLst>
          </c:dPt>
          <c:dPt>
            <c:idx val="5"/>
            <c:invertIfNegative val="0"/>
            <c:bubble3D val="0"/>
            <c:spPr>
              <a:solidFill>
                <a:srgbClr val="7C878E"/>
              </a:solidFill>
              <a:ln>
                <a:noFill/>
              </a:ln>
              <a:effectLst/>
            </c:spPr>
            <c:extLst>
              <c:ext xmlns:c16="http://schemas.microsoft.com/office/drawing/2014/chart" uri="{C3380CC4-5D6E-409C-BE32-E72D297353CC}">
                <c16:uniqueId val="{0000000B-4459-45C4-B30C-E0F542B129C4}"/>
              </c:ext>
            </c:extLst>
          </c:dPt>
          <c:dPt>
            <c:idx val="6"/>
            <c:invertIfNegative val="0"/>
            <c:bubble3D val="0"/>
            <c:spPr>
              <a:solidFill>
                <a:srgbClr val="7C878E"/>
              </a:solidFill>
              <a:ln>
                <a:noFill/>
              </a:ln>
              <a:effectLst/>
            </c:spPr>
            <c:extLst>
              <c:ext xmlns:c16="http://schemas.microsoft.com/office/drawing/2014/chart" uri="{C3380CC4-5D6E-409C-BE32-E72D297353CC}">
                <c16:uniqueId val="{0000000D-4459-45C4-B30C-E0F542B129C4}"/>
              </c:ext>
            </c:extLst>
          </c:dPt>
          <c:dPt>
            <c:idx val="7"/>
            <c:invertIfNegative val="0"/>
            <c:bubble3D val="0"/>
            <c:spPr>
              <a:solidFill>
                <a:srgbClr val="7C878E"/>
              </a:solidFill>
              <a:ln>
                <a:noFill/>
              </a:ln>
              <a:effectLst/>
            </c:spPr>
            <c:extLst>
              <c:ext xmlns:c16="http://schemas.microsoft.com/office/drawing/2014/chart" uri="{C3380CC4-5D6E-409C-BE32-E72D297353CC}">
                <c16:uniqueId val="{0000000F-4459-45C4-B30C-E0F542B129C4}"/>
              </c:ext>
            </c:extLst>
          </c:dPt>
          <c:dPt>
            <c:idx val="8"/>
            <c:invertIfNegative val="0"/>
            <c:bubble3D val="0"/>
            <c:spPr>
              <a:solidFill>
                <a:srgbClr val="7C878E"/>
              </a:solidFill>
              <a:ln>
                <a:noFill/>
              </a:ln>
              <a:effectLst/>
            </c:spPr>
            <c:extLst>
              <c:ext xmlns:c16="http://schemas.microsoft.com/office/drawing/2014/chart" uri="{C3380CC4-5D6E-409C-BE32-E72D297353CC}">
                <c16:uniqueId val="{00000011-4459-45C4-B30C-E0F542B129C4}"/>
              </c:ext>
            </c:extLst>
          </c:dPt>
          <c:dPt>
            <c:idx val="9"/>
            <c:invertIfNegative val="0"/>
            <c:bubble3D val="0"/>
            <c:spPr>
              <a:solidFill>
                <a:srgbClr val="7C878E"/>
              </a:solidFill>
              <a:ln>
                <a:noFill/>
              </a:ln>
              <a:effectLst/>
            </c:spPr>
            <c:extLst>
              <c:ext xmlns:c16="http://schemas.microsoft.com/office/drawing/2014/chart" uri="{C3380CC4-5D6E-409C-BE32-E72D297353CC}">
                <c16:uniqueId val="{00000013-4459-45C4-B30C-E0F542B129C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459-45C4-B30C-E0F542B129C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459-45C4-B30C-E0F542B129C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459-45C4-B30C-E0F542B129C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459-45C4-B30C-E0F542B129C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459-45C4-B30C-E0F542B129C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459-45C4-B30C-E0F542B129C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459-45C4-B30C-E0F542B129C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459-45C4-B30C-E0F542B129C4}"/>
              </c:ext>
            </c:extLst>
          </c:dPt>
          <c:dPt>
            <c:idx val="28"/>
            <c:invertIfNegative val="0"/>
            <c:bubble3D val="0"/>
            <c:spPr>
              <a:solidFill>
                <a:srgbClr val="FBBB27"/>
              </a:solidFill>
              <a:ln>
                <a:noFill/>
              </a:ln>
              <a:effectLst/>
            </c:spPr>
            <c:extLst>
              <c:ext xmlns:c16="http://schemas.microsoft.com/office/drawing/2014/chart" uri="{C3380CC4-5D6E-409C-BE32-E72D297353CC}">
                <c16:uniqueId val="{00000025-4459-45C4-B30C-E0F542B129C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'F58'!$A$6:$A$37</c:f>
              <c:strCache>
                <c:ptCount val="32"/>
                <c:pt idx="0">
                  <c:v>Tlaxcala</c:v>
                </c:pt>
                <c:pt idx="1">
                  <c:v>Oaxaca</c:v>
                </c:pt>
                <c:pt idx="2">
                  <c:v>Chiapas</c:v>
                </c:pt>
                <c:pt idx="3">
                  <c:v>Nayarit</c:v>
                </c:pt>
                <c:pt idx="4">
                  <c:v>Guerrero</c:v>
                </c:pt>
                <c:pt idx="5">
                  <c:v>Morelos</c:v>
                </c:pt>
                <c:pt idx="6">
                  <c:v>Zacatecas</c:v>
                </c:pt>
                <c:pt idx="7">
                  <c:v>Colima</c:v>
                </c:pt>
                <c:pt idx="8">
                  <c:v>Durango</c:v>
                </c:pt>
                <c:pt idx="9">
                  <c:v>Tabasco</c:v>
                </c:pt>
                <c:pt idx="10">
                  <c:v>Sinaloa</c:v>
                </c:pt>
                <c:pt idx="11">
                  <c:v>Aguascalientes</c:v>
                </c:pt>
                <c:pt idx="12">
                  <c:v>Quintana Roo</c:v>
                </c:pt>
                <c:pt idx="13">
                  <c:v>Hidalgo</c:v>
                </c:pt>
                <c:pt idx="14">
                  <c:v>Puebla</c:v>
                </c:pt>
                <c:pt idx="15">
                  <c:v>Baja California Sur</c:v>
                </c:pt>
                <c:pt idx="16">
                  <c:v>Michoacán</c:v>
                </c:pt>
                <c:pt idx="17">
                  <c:v>Querétaro</c:v>
                </c:pt>
                <c:pt idx="18">
                  <c:v>Campeche</c:v>
                </c:pt>
                <c:pt idx="19">
                  <c:v>Yucatán</c:v>
                </c:pt>
                <c:pt idx="20">
                  <c:v>San Luis Potosí</c:v>
                </c:pt>
                <c:pt idx="21">
                  <c:v>Coahuila</c:v>
                </c:pt>
                <c:pt idx="22">
                  <c:v>Baja California</c:v>
                </c:pt>
                <c:pt idx="23">
                  <c:v>Sonora</c:v>
                </c:pt>
                <c:pt idx="24">
                  <c:v>Chihuahua</c:v>
                </c:pt>
                <c:pt idx="25">
                  <c:v>Veracruz</c:v>
                </c:pt>
                <c:pt idx="26">
                  <c:v>Tamaulipas</c:v>
                </c:pt>
                <c:pt idx="27">
                  <c:v>Guanajuato</c:v>
                </c:pt>
                <c:pt idx="28">
                  <c:v>Jalisco</c:v>
                </c:pt>
                <c:pt idx="29">
                  <c:v>Ciudad de México</c:v>
                </c:pt>
                <c:pt idx="30">
                  <c:v>Nuevo León</c:v>
                </c:pt>
                <c:pt idx="31">
                  <c:v>Estado de México</c:v>
                </c:pt>
              </c:strCache>
            </c:strRef>
          </c:cat>
          <c:val>
            <c:numRef>
              <c:f>'F58'!$B$6:$B$37</c:f>
              <c:numCache>
                <c:formatCode>0.0</c:formatCode>
                <c:ptCount val="32"/>
                <c:pt idx="0">
                  <c:v>0.20598581953133926</c:v>
                </c:pt>
                <c:pt idx="1">
                  <c:v>0.39320612356671919</c:v>
                </c:pt>
                <c:pt idx="2">
                  <c:v>0.57650511111323466</c:v>
                </c:pt>
                <c:pt idx="3">
                  <c:v>0.87788643538479849</c:v>
                </c:pt>
                <c:pt idx="4">
                  <c:v>0.8857170816601756</c:v>
                </c:pt>
                <c:pt idx="5">
                  <c:v>1.041162635544215</c:v>
                </c:pt>
                <c:pt idx="6">
                  <c:v>1.0817642601219626</c:v>
                </c:pt>
                <c:pt idx="7">
                  <c:v>1.1563122257604821</c:v>
                </c:pt>
                <c:pt idx="8">
                  <c:v>1.1587262144285868</c:v>
                </c:pt>
                <c:pt idx="9">
                  <c:v>1.403995121278957</c:v>
                </c:pt>
                <c:pt idx="10">
                  <c:v>1.7897754827386327</c:v>
                </c:pt>
                <c:pt idx="11">
                  <c:v>1.9123768062503728</c:v>
                </c:pt>
                <c:pt idx="12">
                  <c:v>2.2831647997433251</c:v>
                </c:pt>
                <c:pt idx="13">
                  <c:v>2.3667847012785579</c:v>
                </c:pt>
                <c:pt idx="14">
                  <c:v>2.4516741943712375</c:v>
                </c:pt>
                <c:pt idx="15">
                  <c:v>2.6719058766839359</c:v>
                </c:pt>
                <c:pt idx="16">
                  <c:v>2.676321644644819</c:v>
                </c:pt>
                <c:pt idx="17">
                  <c:v>2.7534390931180646</c:v>
                </c:pt>
                <c:pt idx="18">
                  <c:v>2.8367526678154142</c:v>
                </c:pt>
                <c:pt idx="19">
                  <c:v>2.9257868962102411</c:v>
                </c:pt>
                <c:pt idx="20">
                  <c:v>3.0671184410387928</c:v>
                </c:pt>
                <c:pt idx="21">
                  <c:v>3.2730759586340232</c:v>
                </c:pt>
                <c:pt idx="22">
                  <c:v>3.3385663058258603</c:v>
                </c:pt>
                <c:pt idx="23">
                  <c:v>3.3714881167994935</c:v>
                </c:pt>
                <c:pt idx="24">
                  <c:v>3.7709259937334183</c:v>
                </c:pt>
                <c:pt idx="25">
                  <c:v>4.156247197900222</c:v>
                </c:pt>
                <c:pt idx="26">
                  <c:v>4.315981327514633</c:v>
                </c:pt>
                <c:pt idx="27">
                  <c:v>6.2680674149454401</c:v>
                </c:pt>
                <c:pt idx="28">
                  <c:v>6.6663275983732841</c:v>
                </c:pt>
                <c:pt idx="29">
                  <c:v>7.0519691138640495</c:v>
                </c:pt>
                <c:pt idx="30">
                  <c:v>9.8187520704114881</c:v>
                </c:pt>
                <c:pt idx="31">
                  <c:v>11.452236603786313</c:v>
                </c:pt>
              </c:numCache>
            </c:numRef>
          </c:val>
          <c:extLst>
            <c:ext xmlns:c16="http://schemas.microsoft.com/office/drawing/2014/chart" uri="{C3380CC4-5D6E-409C-BE32-E72D297353CC}">
              <c16:uniqueId val="{00000026-4459-45C4-B30C-E0F542B129C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'F6'!$F$5</c:f>
              <c:strCache>
                <c:ptCount val="1"/>
                <c:pt idx="0">
                  <c:v>Nacional</c:v>
                </c:pt>
              </c:strCache>
            </c:strRef>
          </c:tx>
          <c:spPr>
            <a:solidFill>
              <a:srgbClr val="FAD496"/>
            </a:solidFill>
            <a:ln w="0" cmpd="sng">
              <a:noFill/>
              <a:prstDash val="solid"/>
            </a:ln>
          </c:spPr>
          <c:invertIfNegative val="0"/>
          <c:dPt>
            <c:idx val="74"/>
            <c:invertIfNegative val="0"/>
            <c:bubble3D val="0"/>
            <c:extLst>
              <c:ext xmlns:c16="http://schemas.microsoft.com/office/drawing/2014/chart" uri="{C3380CC4-5D6E-409C-BE32-E72D297353CC}">
                <c16:uniqueId val="{00000000-EDA7-44C6-BD2A-750233F91142}"/>
              </c:ext>
            </c:extLst>
          </c:dPt>
          <c:dPt>
            <c:idx val="75"/>
            <c:invertIfNegative val="0"/>
            <c:bubble3D val="0"/>
            <c:spPr>
              <a:solidFill>
                <a:srgbClr val="BF9000"/>
              </a:solidFill>
              <a:ln w="0" cmpd="sng">
                <a:noFill/>
                <a:prstDash val="solid"/>
              </a:ln>
            </c:spPr>
            <c:extLst>
              <c:ext xmlns:c16="http://schemas.microsoft.com/office/drawing/2014/chart" uri="{C3380CC4-5D6E-409C-BE32-E72D297353CC}">
                <c16:uniqueId val="{00000002-EDA7-44C6-BD2A-750233F91142}"/>
              </c:ext>
            </c:extLst>
          </c:dPt>
          <c:dLbls>
            <c:dLbl>
              <c:idx val="75"/>
              <c:layout>
                <c:manualLayout>
                  <c:x val="0"/>
                  <c:y val="-0.2679256470243376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DA7-44C6-BD2A-750233F911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'F6'!$A$6:$B$81</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2013</c:v>
                  </c:pt>
                  <c:pt idx="12">
                    <c:v>2014</c:v>
                  </c:pt>
                  <c:pt idx="24">
                    <c:v>2015</c:v>
                  </c:pt>
                  <c:pt idx="36">
                    <c:v>2016</c:v>
                  </c:pt>
                  <c:pt idx="48">
                    <c:v>2017</c:v>
                  </c:pt>
                  <c:pt idx="60">
                    <c:v>2018</c:v>
                  </c:pt>
                  <c:pt idx="72">
                    <c:v>2019</c:v>
                  </c:pt>
                </c:lvl>
              </c:multiLvlStrCache>
            </c:multiLvlStrRef>
          </c:cat>
          <c:val>
            <c:numRef>
              <c:f>'F6'!$F$6:$F$81</c:f>
              <c:numCache>
                <c:formatCode>General</c:formatCode>
                <c:ptCount val="76"/>
                <c:pt idx="0">
                  <c:v>3.25</c:v>
                </c:pt>
                <c:pt idx="1">
                  <c:v>3.55</c:v>
                </c:pt>
                <c:pt idx="2">
                  <c:v>4.25</c:v>
                </c:pt>
                <c:pt idx="3">
                  <c:v>4.6500000000000004</c:v>
                </c:pt>
                <c:pt idx="4">
                  <c:v>4.63</c:v>
                </c:pt>
                <c:pt idx="5">
                  <c:v>4.09</c:v>
                </c:pt>
                <c:pt idx="6">
                  <c:v>3.47</c:v>
                </c:pt>
                <c:pt idx="7">
                  <c:v>3.46</c:v>
                </c:pt>
                <c:pt idx="8">
                  <c:v>3.39</c:v>
                </c:pt>
                <c:pt idx="9">
                  <c:v>3.36</c:v>
                </c:pt>
                <c:pt idx="10">
                  <c:v>3.62</c:v>
                </c:pt>
                <c:pt idx="11">
                  <c:v>3.97</c:v>
                </c:pt>
                <c:pt idx="12">
                  <c:v>4.4800000000000004</c:v>
                </c:pt>
                <c:pt idx="13">
                  <c:v>4.2300000000000004</c:v>
                </c:pt>
                <c:pt idx="14">
                  <c:v>3.76</c:v>
                </c:pt>
                <c:pt idx="15">
                  <c:v>3.5</c:v>
                </c:pt>
                <c:pt idx="16">
                  <c:v>3.51</c:v>
                </c:pt>
                <c:pt idx="17">
                  <c:v>3.75</c:v>
                </c:pt>
                <c:pt idx="18">
                  <c:v>4.07</c:v>
                </c:pt>
                <c:pt idx="19">
                  <c:v>4.1500000000000004</c:v>
                </c:pt>
                <c:pt idx="20">
                  <c:v>4.22</c:v>
                </c:pt>
                <c:pt idx="21">
                  <c:v>4.3</c:v>
                </c:pt>
                <c:pt idx="22">
                  <c:v>4.17</c:v>
                </c:pt>
                <c:pt idx="23">
                  <c:v>4.08</c:v>
                </c:pt>
                <c:pt idx="24">
                  <c:v>3.07</c:v>
                </c:pt>
                <c:pt idx="25">
                  <c:v>3</c:v>
                </c:pt>
                <c:pt idx="26">
                  <c:v>3.14</c:v>
                </c:pt>
                <c:pt idx="27">
                  <c:v>3.06</c:v>
                </c:pt>
                <c:pt idx="28">
                  <c:v>2.88</c:v>
                </c:pt>
                <c:pt idx="29">
                  <c:v>2.87</c:v>
                </c:pt>
                <c:pt idx="30">
                  <c:v>2.74</c:v>
                </c:pt>
                <c:pt idx="31">
                  <c:v>2.59</c:v>
                </c:pt>
                <c:pt idx="32">
                  <c:v>2.52</c:v>
                </c:pt>
                <c:pt idx="33">
                  <c:v>2.48</c:v>
                </c:pt>
                <c:pt idx="34">
                  <c:v>2.21</c:v>
                </c:pt>
                <c:pt idx="35">
                  <c:v>2.13</c:v>
                </c:pt>
                <c:pt idx="36">
                  <c:v>2.61</c:v>
                </c:pt>
                <c:pt idx="37">
                  <c:v>2.87</c:v>
                </c:pt>
                <c:pt idx="38">
                  <c:v>2.6</c:v>
                </c:pt>
                <c:pt idx="39">
                  <c:v>2.54</c:v>
                </c:pt>
                <c:pt idx="40">
                  <c:v>2.6</c:v>
                </c:pt>
                <c:pt idx="41">
                  <c:v>2.54</c:v>
                </c:pt>
                <c:pt idx="42">
                  <c:v>2.65</c:v>
                </c:pt>
                <c:pt idx="43">
                  <c:v>2.73</c:v>
                </c:pt>
                <c:pt idx="44">
                  <c:v>2.97</c:v>
                </c:pt>
                <c:pt idx="45">
                  <c:v>3.06</c:v>
                </c:pt>
                <c:pt idx="46">
                  <c:v>3.31</c:v>
                </c:pt>
                <c:pt idx="47">
                  <c:v>3.36</c:v>
                </c:pt>
                <c:pt idx="48">
                  <c:v>4.72</c:v>
                </c:pt>
                <c:pt idx="49">
                  <c:v>4.8600000000000003</c:v>
                </c:pt>
                <c:pt idx="50">
                  <c:v>5.35</c:v>
                </c:pt>
                <c:pt idx="51">
                  <c:v>5.82</c:v>
                </c:pt>
                <c:pt idx="52">
                  <c:v>6.16</c:v>
                </c:pt>
                <c:pt idx="53">
                  <c:v>6.31</c:v>
                </c:pt>
                <c:pt idx="54">
                  <c:v>6.44</c:v>
                </c:pt>
                <c:pt idx="55">
                  <c:v>6.66</c:v>
                </c:pt>
                <c:pt idx="56">
                  <c:v>6.35</c:v>
                </c:pt>
                <c:pt idx="57">
                  <c:v>6.37</c:v>
                </c:pt>
                <c:pt idx="58">
                  <c:v>6.63</c:v>
                </c:pt>
                <c:pt idx="59">
                  <c:v>6.77</c:v>
                </c:pt>
                <c:pt idx="60">
                  <c:v>5.55</c:v>
                </c:pt>
                <c:pt idx="61">
                  <c:v>5.34</c:v>
                </c:pt>
                <c:pt idx="62">
                  <c:v>5.04</c:v>
                </c:pt>
                <c:pt idx="63">
                  <c:v>4.55</c:v>
                </c:pt>
                <c:pt idx="64">
                  <c:v>4.51</c:v>
                </c:pt>
                <c:pt idx="65">
                  <c:v>4.6500000000000004</c:v>
                </c:pt>
                <c:pt idx="66">
                  <c:v>4.8099999999999996</c:v>
                </c:pt>
                <c:pt idx="67">
                  <c:v>4.9000000000000004</c:v>
                </c:pt>
                <c:pt idx="68">
                  <c:v>5.0199999999999996</c:v>
                </c:pt>
                <c:pt idx="69">
                  <c:v>4.9000000000000004</c:v>
                </c:pt>
                <c:pt idx="70">
                  <c:v>4.72</c:v>
                </c:pt>
                <c:pt idx="71">
                  <c:v>4.83</c:v>
                </c:pt>
                <c:pt idx="72">
                  <c:v>4.37</c:v>
                </c:pt>
                <c:pt idx="73">
                  <c:v>3.94</c:v>
                </c:pt>
                <c:pt idx="74">
                  <c:v>4</c:v>
                </c:pt>
                <c:pt idx="75">
                  <c:v>4.41</c:v>
                </c:pt>
              </c:numCache>
            </c:numRef>
          </c:val>
          <c:extLst>
            <c:ext xmlns:c16="http://schemas.microsoft.com/office/drawing/2014/chart" uri="{C3380CC4-5D6E-409C-BE32-E72D297353CC}">
              <c16:uniqueId val="{00000003-EDA7-44C6-BD2A-750233F91142}"/>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strRef>
              <c:f>'F6'!$G$5</c:f>
              <c:strCache>
                <c:ptCount val="1"/>
                <c:pt idx="0">
                  <c:v>Guadalajara</c:v>
                </c:pt>
              </c:strCache>
            </c:strRef>
          </c:tx>
          <c:spPr>
            <a:ln w="34925" cmpd="sng">
              <a:solidFill>
                <a:srgbClr val="303233"/>
              </a:solidFill>
              <a:prstDash val="sysDash"/>
            </a:ln>
          </c:spPr>
          <c:marker>
            <c:symbol val="none"/>
          </c:marker>
          <c:dPt>
            <c:idx val="0"/>
            <c:bubble3D val="0"/>
            <c:spPr>
              <a:ln w="34925" cmpd="sng">
                <a:solidFill>
                  <a:srgbClr val="262626"/>
                </a:solidFill>
                <a:prstDash val="sysDash"/>
              </a:ln>
            </c:spPr>
            <c:extLst>
              <c:ext xmlns:c16="http://schemas.microsoft.com/office/drawing/2014/chart" uri="{C3380CC4-5D6E-409C-BE32-E72D297353CC}">
                <c16:uniqueId val="{00000005-EDA7-44C6-BD2A-750233F91142}"/>
              </c:ext>
            </c:extLst>
          </c:dPt>
          <c:dPt>
            <c:idx val="74"/>
            <c:bubble3D val="0"/>
            <c:spPr>
              <a:ln w="34925" cmpd="sng">
                <a:solidFill>
                  <a:srgbClr val="262626"/>
                </a:solidFill>
                <a:prstDash val="sysDash"/>
              </a:ln>
            </c:spPr>
            <c:extLst>
              <c:ext xmlns:c16="http://schemas.microsoft.com/office/drawing/2014/chart" uri="{C3380CC4-5D6E-409C-BE32-E72D297353CC}">
                <c16:uniqueId val="{00000007-EDA7-44C6-BD2A-750233F91142}"/>
              </c:ext>
            </c:extLst>
          </c:dPt>
          <c:dPt>
            <c:idx val="75"/>
            <c:marker>
              <c:symbol val="circle"/>
              <c:size val="5"/>
              <c:spPr>
                <a:solidFill>
                  <a:srgbClr val="5B9BD5"/>
                </a:solidFill>
                <a:ln>
                  <a:solidFill>
                    <a:srgbClr val="00B0F0"/>
                  </a:solidFill>
                </a:ln>
              </c:spPr>
            </c:marker>
            <c:bubble3D val="0"/>
            <c:spPr>
              <a:ln w="34925" cmpd="sng">
                <a:solidFill>
                  <a:srgbClr val="00B0F0"/>
                </a:solidFill>
                <a:prstDash val="sysDash"/>
              </a:ln>
            </c:spPr>
            <c:extLst>
              <c:ext xmlns:c16="http://schemas.microsoft.com/office/drawing/2014/chart" uri="{C3380CC4-5D6E-409C-BE32-E72D297353CC}">
                <c16:uniqueId val="{00000009-EDA7-44C6-BD2A-750233F91142}"/>
              </c:ext>
            </c:extLst>
          </c:dPt>
          <c:dLbls>
            <c:dLbl>
              <c:idx val="75"/>
              <c:layout>
                <c:manualLayout>
                  <c:x val="-4.1417056881109726E-3"/>
                  <c:y val="-0.4124644829190460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DA7-44C6-BD2A-750233F911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'F6'!$G$6:$G$81</c:f>
              <c:numCache>
                <c:formatCode>General</c:formatCode>
                <c:ptCount val="76"/>
                <c:pt idx="0">
                  <c:v>3.35</c:v>
                </c:pt>
                <c:pt idx="1">
                  <c:v>3.69</c:v>
                </c:pt>
                <c:pt idx="2">
                  <c:v>4.3499999999999996</c:v>
                </c:pt>
                <c:pt idx="3">
                  <c:v>4.54</c:v>
                </c:pt>
                <c:pt idx="4">
                  <c:v>4.66</c:v>
                </c:pt>
                <c:pt idx="5">
                  <c:v>3.92</c:v>
                </c:pt>
                <c:pt idx="6">
                  <c:v>2.98</c:v>
                </c:pt>
                <c:pt idx="7">
                  <c:v>2.92</c:v>
                </c:pt>
                <c:pt idx="8">
                  <c:v>3</c:v>
                </c:pt>
                <c:pt idx="9">
                  <c:v>2.76</c:v>
                </c:pt>
                <c:pt idx="10">
                  <c:v>3.09</c:v>
                </c:pt>
                <c:pt idx="11">
                  <c:v>3.71</c:v>
                </c:pt>
                <c:pt idx="12">
                  <c:v>4.1399999999999997</c:v>
                </c:pt>
                <c:pt idx="13">
                  <c:v>4.05</c:v>
                </c:pt>
                <c:pt idx="14">
                  <c:v>3.09</c:v>
                </c:pt>
                <c:pt idx="15">
                  <c:v>2.84</c:v>
                </c:pt>
                <c:pt idx="16">
                  <c:v>3.04</c:v>
                </c:pt>
                <c:pt idx="17">
                  <c:v>3.59</c:v>
                </c:pt>
                <c:pt idx="18">
                  <c:v>4.07</c:v>
                </c:pt>
                <c:pt idx="19">
                  <c:v>4.12</c:v>
                </c:pt>
                <c:pt idx="20">
                  <c:v>4.26</c:v>
                </c:pt>
                <c:pt idx="21">
                  <c:v>4.3</c:v>
                </c:pt>
                <c:pt idx="22">
                  <c:v>4.1399999999999997</c:v>
                </c:pt>
                <c:pt idx="23">
                  <c:v>3.96</c:v>
                </c:pt>
                <c:pt idx="24">
                  <c:v>3.05</c:v>
                </c:pt>
                <c:pt idx="25">
                  <c:v>3.09</c:v>
                </c:pt>
                <c:pt idx="26">
                  <c:v>3.35</c:v>
                </c:pt>
                <c:pt idx="27">
                  <c:v>3.33</c:v>
                </c:pt>
                <c:pt idx="28">
                  <c:v>2.89</c:v>
                </c:pt>
                <c:pt idx="29">
                  <c:v>2.86</c:v>
                </c:pt>
                <c:pt idx="30">
                  <c:v>2.87</c:v>
                </c:pt>
                <c:pt idx="31">
                  <c:v>2.69</c:v>
                </c:pt>
                <c:pt idx="32">
                  <c:v>2.7</c:v>
                </c:pt>
                <c:pt idx="33">
                  <c:v>3</c:v>
                </c:pt>
                <c:pt idx="34">
                  <c:v>2.66</c:v>
                </c:pt>
                <c:pt idx="35">
                  <c:v>2.56</c:v>
                </c:pt>
                <c:pt idx="36">
                  <c:v>3.22</c:v>
                </c:pt>
                <c:pt idx="37">
                  <c:v>3.01</c:v>
                </c:pt>
                <c:pt idx="38">
                  <c:v>3.26</c:v>
                </c:pt>
                <c:pt idx="39">
                  <c:v>3.46</c:v>
                </c:pt>
                <c:pt idx="40">
                  <c:v>3.61</c:v>
                </c:pt>
                <c:pt idx="41">
                  <c:v>3.31</c:v>
                </c:pt>
                <c:pt idx="42">
                  <c:v>3.22</c:v>
                </c:pt>
                <c:pt idx="43">
                  <c:v>3.31</c:v>
                </c:pt>
                <c:pt idx="44">
                  <c:v>3.19</c:v>
                </c:pt>
                <c:pt idx="45">
                  <c:v>2.99</c:v>
                </c:pt>
                <c:pt idx="46">
                  <c:v>3.33</c:v>
                </c:pt>
                <c:pt idx="47">
                  <c:v>3.32</c:v>
                </c:pt>
                <c:pt idx="48">
                  <c:v>4.38</c:v>
                </c:pt>
                <c:pt idx="49">
                  <c:v>4.72</c:v>
                </c:pt>
                <c:pt idx="50">
                  <c:v>5.04</c:v>
                </c:pt>
                <c:pt idx="51">
                  <c:v>5.13</c:v>
                </c:pt>
                <c:pt idx="52">
                  <c:v>5.1100000000000003</c:v>
                </c:pt>
                <c:pt idx="53">
                  <c:v>5.53</c:v>
                </c:pt>
                <c:pt idx="54">
                  <c:v>5.77</c:v>
                </c:pt>
                <c:pt idx="55">
                  <c:v>5.98</c:v>
                </c:pt>
                <c:pt idx="56">
                  <c:v>5.73</c:v>
                </c:pt>
                <c:pt idx="57">
                  <c:v>5.72</c:v>
                </c:pt>
                <c:pt idx="58">
                  <c:v>5.98</c:v>
                </c:pt>
                <c:pt idx="59">
                  <c:v>6.15</c:v>
                </c:pt>
                <c:pt idx="60">
                  <c:v>4.78</c:v>
                </c:pt>
                <c:pt idx="61">
                  <c:v>4.5199999999999996</c:v>
                </c:pt>
                <c:pt idx="62">
                  <c:v>4.2300000000000004</c:v>
                </c:pt>
                <c:pt idx="63">
                  <c:v>3.83</c:v>
                </c:pt>
                <c:pt idx="64">
                  <c:v>4.2300000000000004</c:v>
                </c:pt>
                <c:pt idx="65">
                  <c:v>4.18</c:v>
                </c:pt>
                <c:pt idx="66">
                  <c:v>4.22</c:v>
                </c:pt>
                <c:pt idx="67">
                  <c:v>4.3099999999999996</c:v>
                </c:pt>
                <c:pt idx="68">
                  <c:v>4.67</c:v>
                </c:pt>
                <c:pt idx="69">
                  <c:v>4.68</c:v>
                </c:pt>
                <c:pt idx="70">
                  <c:v>4.54</c:v>
                </c:pt>
                <c:pt idx="71">
                  <c:v>4.38</c:v>
                </c:pt>
                <c:pt idx="72">
                  <c:v>4.01</c:v>
                </c:pt>
                <c:pt idx="73">
                  <c:v>4.0199999999999996</c:v>
                </c:pt>
                <c:pt idx="74">
                  <c:v>4.45</c:v>
                </c:pt>
                <c:pt idx="75">
                  <c:v>4.9400000000000004</c:v>
                </c:pt>
              </c:numCache>
            </c:numRef>
          </c:val>
          <c:smooth val="0"/>
          <c:extLst>
            <c:ext xmlns:c16="http://schemas.microsoft.com/office/drawing/2014/chart" uri="{C3380CC4-5D6E-409C-BE32-E72D297353CC}">
              <c16:uniqueId val="{0000000A-EDA7-44C6-BD2A-750233F91142}"/>
            </c:ext>
          </c:extLst>
        </c:ser>
        <c:ser>
          <c:idx val="2"/>
          <c:order val="2"/>
          <c:tx>
            <c:strRef>
              <c:f>'F6'!$H$5</c:f>
              <c:strCache>
                <c:ptCount val="1"/>
                <c:pt idx="0">
                  <c:v>Tepatitlán</c:v>
                </c:pt>
              </c:strCache>
            </c:strRef>
          </c:tx>
          <c:spPr>
            <a:ln w="34925">
              <a:solidFill>
                <a:srgbClr val="80868B"/>
              </a:solidFill>
              <a:prstDash val="sysDot"/>
            </a:ln>
          </c:spPr>
          <c:marker>
            <c:symbol val="none"/>
          </c:marker>
          <c:dPt>
            <c:idx val="74"/>
            <c:bubble3D val="0"/>
            <c:spPr>
              <a:ln>
                <a:noFill/>
              </a:ln>
            </c:spPr>
            <c:extLst>
              <c:ext xmlns:c16="http://schemas.microsoft.com/office/drawing/2014/chart" uri="{C3380CC4-5D6E-409C-BE32-E72D297353CC}">
                <c16:uniqueId val="{0000000C-EDA7-44C6-BD2A-750233F91142}"/>
              </c:ext>
            </c:extLst>
          </c:dPt>
          <c:dPt>
            <c:idx val="75"/>
            <c:marker>
              <c:symbol val="diamond"/>
              <c:size val="5"/>
              <c:spPr>
                <a:solidFill>
                  <a:srgbClr val="FF0000"/>
                </a:solidFill>
                <a:ln>
                  <a:solidFill>
                    <a:srgbClr val="FF0000"/>
                  </a:solidFill>
                </a:ln>
              </c:spPr>
            </c:marker>
            <c:bubble3D val="0"/>
            <c:spPr>
              <a:ln w="34925">
                <a:solidFill>
                  <a:srgbClr val="FF0000"/>
                </a:solidFill>
                <a:prstDash val="sysDot"/>
              </a:ln>
            </c:spPr>
            <c:extLst>
              <c:ext xmlns:c16="http://schemas.microsoft.com/office/drawing/2014/chart" uri="{C3380CC4-5D6E-409C-BE32-E72D297353CC}">
                <c16:uniqueId val="{0000000E-EDA7-44C6-BD2A-750233F91142}"/>
              </c:ext>
            </c:extLst>
          </c:dPt>
          <c:dLbls>
            <c:dLbl>
              <c:idx val="75"/>
              <c:layout>
                <c:manualLayout>
                  <c:x val="-2.0708528440556385E-3"/>
                  <c:y val="-0.3772111083105806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DA7-44C6-BD2A-750233F911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'F6'!$H$6:$H$81</c:f>
              <c:numCache>
                <c:formatCode>General</c:formatCode>
                <c:ptCount val="76"/>
                <c:pt idx="0">
                  <c:v>5.93</c:v>
                </c:pt>
                <c:pt idx="1">
                  <c:v>6.17</c:v>
                </c:pt>
                <c:pt idx="2">
                  <c:v>6.33</c:v>
                </c:pt>
                <c:pt idx="3">
                  <c:v>6.35</c:v>
                </c:pt>
                <c:pt idx="4">
                  <c:v>6.03</c:v>
                </c:pt>
                <c:pt idx="5">
                  <c:v>5.14</c:v>
                </c:pt>
                <c:pt idx="6">
                  <c:v>4.33</c:v>
                </c:pt>
                <c:pt idx="7">
                  <c:v>4.82</c:v>
                </c:pt>
                <c:pt idx="8">
                  <c:v>4.74</c:v>
                </c:pt>
                <c:pt idx="9">
                  <c:v>5.66</c:v>
                </c:pt>
                <c:pt idx="10">
                  <c:v>5.67</c:v>
                </c:pt>
                <c:pt idx="11">
                  <c:v>4.92</c:v>
                </c:pt>
                <c:pt idx="12">
                  <c:v>4.67</c:v>
                </c:pt>
                <c:pt idx="13">
                  <c:v>5.05</c:v>
                </c:pt>
                <c:pt idx="14">
                  <c:v>4.99</c:v>
                </c:pt>
                <c:pt idx="15">
                  <c:v>4.96</c:v>
                </c:pt>
                <c:pt idx="16">
                  <c:v>4.63</c:v>
                </c:pt>
                <c:pt idx="17">
                  <c:v>5.1100000000000003</c:v>
                </c:pt>
                <c:pt idx="18">
                  <c:v>5.47</c:v>
                </c:pt>
                <c:pt idx="19">
                  <c:v>4.18</c:v>
                </c:pt>
                <c:pt idx="20">
                  <c:v>3.56</c:v>
                </c:pt>
                <c:pt idx="21">
                  <c:v>3.07</c:v>
                </c:pt>
                <c:pt idx="22">
                  <c:v>3.28</c:v>
                </c:pt>
                <c:pt idx="23">
                  <c:v>3.89</c:v>
                </c:pt>
                <c:pt idx="24">
                  <c:v>3.15</c:v>
                </c:pt>
                <c:pt idx="25">
                  <c:v>2.44</c:v>
                </c:pt>
                <c:pt idx="26">
                  <c:v>2.72</c:v>
                </c:pt>
                <c:pt idx="27">
                  <c:v>3.03</c:v>
                </c:pt>
                <c:pt idx="28">
                  <c:v>3.26</c:v>
                </c:pt>
                <c:pt idx="29">
                  <c:v>3.4</c:v>
                </c:pt>
                <c:pt idx="30">
                  <c:v>3.85</c:v>
                </c:pt>
                <c:pt idx="31">
                  <c:v>4.16</c:v>
                </c:pt>
                <c:pt idx="32">
                  <c:v>4.71</c:v>
                </c:pt>
                <c:pt idx="33">
                  <c:v>4.79</c:v>
                </c:pt>
                <c:pt idx="34">
                  <c:v>4.6500000000000004</c:v>
                </c:pt>
                <c:pt idx="35">
                  <c:v>4.16</c:v>
                </c:pt>
                <c:pt idx="36">
                  <c:v>3.81</c:v>
                </c:pt>
                <c:pt idx="37">
                  <c:v>4.57</c:v>
                </c:pt>
                <c:pt idx="38">
                  <c:v>4.46</c:v>
                </c:pt>
                <c:pt idx="39">
                  <c:v>4.2300000000000004</c:v>
                </c:pt>
                <c:pt idx="40">
                  <c:v>3.72</c:v>
                </c:pt>
                <c:pt idx="41">
                  <c:v>3.44</c:v>
                </c:pt>
                <c:pt idx="42">
                  <c:v>3.97</c:v>
                </c:pt>
                <c:pt idx="43">
                  <c:v>4.88</c:v>
                </c:pt>
                <c:pt idx="44">
                  <c:v>4.67</c:v>
                </c:pt>
                <c:pt idx="45">
                  <c:v>4.62</c:v>
                </c:pt>
                <c:pt idx="46">
                  <c:v>4.43</c:v>
                </c:pt>
                <c:pt idx="47">
                  <c:v>5.17</c:v>
                </c:pt>
                <c:pt idx="48">
                  <c:v>7.47</c:v>
                </c:pt>
                <c:pt idx="49">
                  <c:v>7.52</c:v>
                </c:pt>
                <c:pt idx="50">
                  <c:v>7.99</c:v>
                </c:pt>
                <c:pt idx="51">
                  <c:v>8.18</c:v>
                </c:pt>
                <c:pt idx="52">
                  <c:v>8.69</c:v>
                </c:pt>
                <c:pt idx="53">
                  <c:v>8.6199999999999992</c:v>
                </c:pt>
                <c:pt idx="54">
                  <c:v>7.51</c:v>
                </c:pt>
                <c:pt idx="55">
                  <c:v>6.93</c:v>
                </c:pt>
                <c:pt idx="56">
                  <c:v>6.84</c:v>
                </c:pt>
                <c:pt idx="57">
                  <c:v>6.3</c:v>
                </c:pt>
                <c:pt idx="58">
                  <c:v>6.89</c:v>
                </c:pt>
                <c:pt idx="59">
                  <c:v>7.05</c:v>
                </c:pt>
                <c:pt idx="60">
                  <c:v>6.2</c:v>
                </c:pt>
                <c:pt idx="61">
                  <c:v>6.74</c:v>
                </c:pt>
                <c:pt idx="62">
                  <c:v>6.03</c:v>
                </c:pt>
                <c:pt idx="63">
                  <c:v>5.61</c:v>
                </c:pt>
                <c:pt idx="64">
                  <c:v>5.16</c:v>
                </c:pt>
                <c:pt idx="65">
                  <c:v>5.0199999999999996</c:v>
                </c:pt>
                <c:pt idx="66">
                  <c:v>5.39</c:v>
                </c:pt>
                <c:pt idx="67">
                  <c:v>5.85</c:v>
                </c:pt>
                <c:pt idx="68">
                  <c:v>5.88</c:v>
                </c:pt>
                <c:pt idx="69">
                  <c:v>6.1</c:v>
                </c:pt>
                <c:pt idx="70">
                  <c:v>6.08</c:v>
                </c:pt>
                <c:pt idx="71">
                  <c:v>6.31</c:v>
                </c:pt>
                <c:pt idx="72">
                  <c:v>5.12</c:v>
                </c:pt>
                <c:pt idx="73">
                  <c:v>3.74</c:v>
                </c:pt>
                <c:pt idx="74">
                  <c:v>4.04</c:v>
                </c:pt>
                <c:pt idx="75">
                  <c:v>4.49</c:v>
                </c:pt>
              </c:numCache>
            </c:numRef>
          </c:val>
          <c:smooth val="0"/>
          <c:extLst>
            <c:ext xmlns:c16="http://schemas.microsoft.com/office/drawing/2014/chart" uri="{C3380CC4-5D6E-409C-BE32-E72D297353CC}">
              <c16:uniqueId val="{0000000F-EDA7-44C6-BD2A-750233F91142}"/>
            </c:ext>
          </c:extLst>
        </c:ser>
        <c:dLbls>
          <c:showLegendKey val="0"/>
          <c:showVal val="0"/>
          <c:showCatName val="0"/>
          <c:showSerName val="0"/>
          <c:showPercent val="0"/>
          <c:showBubbleSize val="0"/>
        </c:dLbls>
        <c:marker val="1"/>
        <c:smooth val="0"/>
        <c:axId val="125943168"/>
        <c:axId val="134166016"/>
      </c:lineChart>
      <c:catAx>
        <c:axId val="125943168"/>
        <c:scaling>
          <c:orientation val="minMax"/>
        </c:scaling>
        <c:delete val="0"/>
        <c:axPos val="b"/>
        <c:numFmt formatCode="General" sourceLinked="1"/>
        <c:majorTickMark val="none"/>
        <c:minorTickMark val="none"/>
        <c:tickLblPos val="nextTo"/>
        <c:spPr>
          <a:noFill/>
          <a:ln>
            <a:solidFill>
              <a:sysClr val="window" lastClr="FFFFFF">
                <a:lumMod val="75000"/>
              </a:sysClr>
            </a:solidFill>
          </a:ln>
        </c:spPr>
        <c:txPr>
          <a:bodyPr rot="-5400000" vert="horz"/>
          <a:lstStyle/>
          <a:p>
            <a:pPr>
              <a:defRPr>
                <a:solidFill>
                  <a:srgbClr val="80868B"/>
                </a:solidFill>
              </a:defRPr>
            </a:pPr>
            <a:endParaRPr lang="es-MX"/>
          </a:p>
        </c:txPr>
        <c:crossAx val="134166016"/>
        <c:crosses val="autoZero"/>
        <c:auto val="1"/>
        <c:lblAlgn val="ctr"/>
        <c:lblOffset val="100"/>
        <c:noMultiLvlLbl val="0"/>
      </c:catAx>
      <c:valAx>
        <c:axId val="134166016"/>
        <c:scaling>
          <c:orientation val="minMax"/>
          <c:max val="9"/>
          <c:min val="2"/>
        </c:scaling>
        <c:delete val="0"/>
        <c:axPos val="l"/>
        <c:numFmt formatCode="General" sourceLinked="1"/>
        <c:majorTickMark val="none"/>
        <c:minorTickMark val="none"/>
        <c:tickLblPos val="nextTo"/>
        <c:spPr>
          <a:ln>
            <a:noFill/>
          </a:ln>
        </c:spPr>
        <c:txPr>
          <a:bodyPr/>
          <a:lstStyle/>
          <a:p>
            <a:pPr>
              <a:defRPr>
                <a:solidFill>
                  <a:schemeClr val="bg1">
                    <a:lumMod val="50000"/>
                  </a:schemeClr>
                </a:solidFill>
              </a:defRPr>
            </a:pPr>
            <a:endParaRPr lang="es-MX"/>
          </a:p>
        </c:txPr>
        <c:crossAx val="125943168"/>
        <c:crosses val="autoZero"/>
        <c:crossBetween val="between"/>
      </c:valAx>
    </c:plotArea>
    <c:legend>
      <c:legendPos val="b"/>
      <c:overlay val="0"/>
      <c:txPr>
        <a:bodyPr/>
        <a:lstStyle/>
        <a:p>
          <a:pPr>
            <a:defRPr>
              <a:solidFill>
                <a:srgbClr val="80868B"/>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'F59'!$C$5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6189-463B-8C08-BD212D62D478}"/>
              </c:ext>
            </c:extLst>
          </c:dPt>
          <c:dPt>
            <c:idx val="14"/>
            <c:invertIfNegative val="0"/>
            <c:bubble3D val="0"/>
            <c:spPr>
              <a:solidFill>
                <a:srgbClr val="7C878E"/>
              </a:solidFill>
              <a:ln>
                <a:noFill/>
              </a:ln>
              <a:effectLst/>
            </c:spPr>
            <c:extLst>
              <c:ext xmlns:c16="http://schemas.microsoft.com/office/drawing/2014/chart" uri="{C3380CC4-5D6E-409C-BE32-E72D297353CC}">
                <c16:uniqueId val="{00000003-6189-463B-8C08-BD212D62D478}"/>
              </c:ext>
            </c:extLst>
          </c:dPt>
          <c:dPt>
            <c:idx val="26"/>
            <c:invertIfNegative val="0"/>
            <c:bubble3D val="0"/>
            <c:spPr>
              <a:solidFill>
                <a:srgbClr val="7C878E"/>
              </a:solidFill>
              <a:ln>
                <a:noFill/>
              </a:ln>
              <a:effectLst/>
            </c:spPr>
            <c:extLst>
              <c:ext xmlns:c16="http://schemas.microsoft.com/office/drawing/2014/chart" uri="{C3380CC4-5D6E-409C-BE32-E72D297353CC}">
                <c16:uniqueId val="{00000005-6189-463B-8C08-BD212D62D478}"/>
              </c:ext>
            </c:extLst>
          </c:dPt>
          <c:dPt>
            <c:idx val="38"/>
            <c:invertIfNegative val="0"/>
            <c:bubble3D val="0"/>
            <c:spPr>
              <a:solidFill>
                <a:srgbClr val="7C878E"/>
              </a:solidFill>
              <a:ln>
                <a:noFill/>
              </a:ln>
              <a:effectLst/>
            </c:spPr>
            <c:extLst>
              <c:ext xmlns:c16="http://schemas.microsoft.com/office/drawing/2014/chart" uri="{C3380CC4-5D6E-409C-BE32-E72D297353CC}">
                <c16:uniqueId val="{00000007-6189-463B-8C08-BD212D62D478}"/>
              </c:ext>
            </c:extLst>
          </c:dPt>
          <c:dPt>
            <c:idx val="50"/>
            <c:invertIfNegative val="0"/>
            <c:bubble3D val="0"/>
            <c:spPr>
              <a:solidFill>
                <a:srgbClr val="7C878E"/>
              </a:solidFill>
              <a:ln>
                <a:noFill/>
              </a:ln>
              <a:effectLst/>
            </c:spPr>
            <c:extLst>
              <c:ext xmlns:c16="http://schemas.microsoft.com/office/drawing/2014/chart" uri="{C3380CC4-5D6E-409C-BE32-E72D297353CC}">
                <c16:uniqueId val="{00000009-6189-463B-8C08-BD212D62D478}"/>
              </c:ext>
            </c:extLst>
          </c:dPt>
          <c:dPt>
            <c:idx val="62"/>
            <c:invertIfNegative val="0"/>
            <c:bubble3D val="0"/>
            <c:spPr>
              <a:solidFill>
                <a:srgbClr val="7C878E"/>
              </a:solidFill>
              <a:ln>
                <a:noFill/>
              </a:ln>
              <a:effectLst/>
            </c:spPr>
            <c:extLst>
              <c:ext xmlns:c16="http://schemas.microsoft.com/office/drawing/2014/chart" uri="{C3380CC4-5D6E-409C-BE32-E72D297353CC}">
                <c16:uniqueId val="{0000000B-6189-463B-8C08-BD212D62D478}"/>
              </c:ext>
            </c:extLst>
          </c:dPt>
          <c:dPt>
            <c:idx val="74"/>
            <c:invertIfNegative val="0"/>
            <c:bubble3D val="0"/>
            <c:spPr>
              <a:solidFill>
                <a:srgbClr val="FBBB27"/>
              </a:solidFill>
              <a:ln>
                <a:noFill/>
              </a:ln>
              <a:effectLst/>
            </c:spPr>
            <c:extLst>
              <c:ext xmlns:c16="http://schemas.microsoft.com/office/drawing/2014/chart" uri="{C3380CC4-5D6E-409C-BE32-E72D297353CC}">
                <c16:uniqueId val="{0000000D-6189-463B-8C08-BD212D62D478}"/>
              </c:ext>
            </c:extLst>
          </c:dPt>
          <c:cat>
            <c:multiLvlStrRef>
              <c:f>'F59'!$A$6:$B$80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'F59'!$C$6:$C$80</c:f>
              <c:numCache>
                <c:formatCode>#,##0</c:formatCode>
                <c:ptCount val="75"/>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numCache>
            </c:numRef>
          </c:val>
          <c:extLst>
            <c:ext xmlns:c16="http://schemas.microsoft.com/office/drawing/2014/chart" uri="{C3380CC4-5D6E-409C-BE32-E72D297353CC}">
              <c16:uniqueId val="{0000000E-6189-463B-8C08-BD212D62D47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'F59'!$D$5</c:f>
              <c:strCache>
                <c:ptCount val="1"/>
                <c:pt idx="0">
                  <c:v>Promedio</c:v>
                </c:pt>
              </c:strCache>
            </c:strRef>
          </c:tx>
          <c:spPr>
            <a:ln w="28575" cap="rnd">
              <a:solidFill>
                <a:srgbClr val="B69630"/>
              </a:solidFill>
              <a:round/>
            </a:ln>
            <a:effectLst/>
          </c:spPr>
          <c:marker>
            <c:symbol val="none"/>
          </c:marker>
          <c:cat>
            <c:multiLvlStrRef>
              <c:f>'F59'!$A$6:$B$80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'F59'!$D$6:$D$80</c:f>
              <c:numCache>
                <c:formatCode>#,##0</c:formatCode>
                <c:ptCount val="75"/>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numCache>
            </c:numRef>
          </c:val>
          <c:smooth val="0"/>
          <c:extLst>
            <c:ext xmlns:c16="http://schemas.microsoft.com/office/drawing/2014/chart" uri="{C3380CC4-5D6E-409C-BE32-E72D297353CC}">
              <c16:uniqueId val="{0000000F-6189-463B-8C08-BD212D62D47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'F60'!$C$5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5FA4-4A99-BA53-4487002B3B7C}"/>
              </c:ext>
            </c:extLst>
          </c:dPt>
          <c:dPt>
            <c:idx val="14"/>
            <c:invertIfNegative val="0"/>
            <c:bubble3D val="0"/>
            <c:spPr>
              <a:solidFill>
                <a:srgbClr val="7C878E"/>
              </a:solidFill>
              <a:ln>
                <a:noFill/>
              </a:ln>
              <a:effectLst/>
            </c:spPr>
            <c:extLst>
              <c:ext xmlns:c16="http://schemas.microsoft.com/office/drawing/2014/chart" uri="{C3380CC4-5D6E-409C-BE32-E72D297353CC}">
                <c16:uniqueId val="{00000003-5FA4-4A99-BA53-4487002B3B7C}"/>
              </c:ext>
            </c:extLst>
          </c:dPt>
          <c:dPt>
            <c:idx val="26"/>
            <c:invertIfNegative val="0"/>
            <c:bubble3D val="0"/>
            <c:spPr>
              <a:solidFill>
                <a:srgbClr val="7C878E"/>
              </a:solidFill>
              <a:ln>
                <a:noFill/>
              </a:ln>
              <a:effectLst/>
            </c:spPr>
            <c:extLst>
              <c:ext xmlns:c16="http://schemas.microsoft.com/office/drawing/2014/chart" uri="{C3380CC4-5D6E-409C-BE32-E72D297353CC}">
                <c16:uniqueId val="{00000005-5FA4-4A99-BA53-4487002B3B7C}"/>
              </c:ext>
            </c:extLst>
          </c:dPt>
          <c:dPt>
            <c:idx val="38"/>
            <c:invertIfNegative val="0"/>
            <c:bubble3D val="0"/>
            <c:spPr>
              <a:solidFill>
                <a:srgbClr val="7C878E"/>
              </a:solidFill>
              <a:ln>
                <a:noFill/>
              </a:ln>
              <a:effectLst/>
            </c:spPr>
            <c:extLst>
              <c:ext xmlns:c16="http://schemas.microsoft.com/office/drawing/2014/chart" uri="{C3380CC4-5D6E-409C-BE32-E72D297353CC}">
                <c16:uniqueId val="{00000007-5FA4-4A99-BA53-4487002B3B7C}"/>
              </c:ext>
            </c:extLst>
          </c:dPt>
          <c:dPt>
            <c:idx val="50"/>
            <c:invertIfNegative val="0"/>
            <c:bubble3D val="0"/>
            <c:spPr>
              <a:solidFill>
                <a:srgbClr val="7C878E"/>
              </a:solidFill>
              <a:ln>
                <a:noFill/>
              </a:ln>
              <a:effectLst/>
            </c:spPr>
            <c:extLst>
              <c:ext xmlns:c16="http://schemas.microsoft.com/office/drawing/2014/chart" uri="{C3380CC4-5D6E-409C-BE32-E72D297353CC}">
                <c16:uniqueId val="{00000009-5FA4-4A99-BA53-4487002B3B7C}"/>
              </c:ext>
            </c:extLst>
          </c:dPt>
          <c:dPt>
            <c:idx val="62"/>
            <c:invertIfNegative val="0"/>
            <c:bubble3D val="0"/>
            <c:spPr>
              <a:solidFill>
                <a:srgbClr val="7C878E"/>
              </a:solidFill>
              <a:ln>
                <a:noFill/>
              </a:ln>
              <a:effectLst/>
            </c:spPr>
            <c:extLst>
              <c:ext xmlns:c16="http://schemas.microsoft.com/office/drawing/2014/chart" uri="{C3380CC4-5D6E-409C-BE32-E72D297353CC}">
                <c16:uniqueId val="{0000000B-5FA4-4A99-BA53-4487002B3B7C}"/>
              </c:ext>
            </c:extLst>
          </c:dPt>
          <c:dPt>
            <c:idx val="74"/>
            <c:invertIfNegative val="0"/>
            <c:bubble3D val="0"/>
            <c:spPr>
              <a:solidFill>
                <a:srgbClr val="FBBB27"/>
              </a:solidFill>
              <a:ln>
                <a:noFill/>
              </a:ln>
              <a:effectLst/>
            </c:spPr>
            <c:extLst>
              <c:ext xmlns:c16="http://schemas.microsoft.com/office/drawing/2014/chart" uri="{C3380CC4-5D6E-409C-BE32-E72D297353CC}">
                <c16:uniqueId val="{0000000D-5FA4-4A99-BA53-4487002B3B7C}"/>
              </c:ext>
            </c:extLst>
          </c:dPt>
          <c:cat>
            <c:multiLvlStrRef>
              <c:f>'F60'!$A$6:$B$80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'F60'!$C$6:$C$80</c:f>
              <c:numCache>
                <c:formatCode>#,##0</c:formatCode>
                <c:ptCount val="75"/>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numCache>
            </c:numRef>
          </c:val>
          <c:extLst>
            <c:ext xmlns:c16="http://schemas.microsoft.com/office/drawing/2014/chart" uri="{C3380CC4-5D6E-409C-BE32-E72D297353CC}">
              <c16:uniqueId val="{0000000E-5FA4-4A99-BA53-4487002B3B7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'F60'!$D$5</c:f>
              <c:strCache>
                <c:ptCount val="1"/>
                <c:pt idx="0">
                  <c:v>Promedio</c:v>
                </c:pt>
              </c:strCache>
            </c:strRef>
          </c:tx>
          <c:spPr>
            <a:ln w="28575" cap="rnd">
              <a:solidFill>
                <a:srgbClr val="B69630"/>
              </a:solidFill>
              <a:round/>
            </a:ln>
            <a:effectLst/>
          </c:spPr>
          <c:marker>
            <c:symbol val="none"/>
          </c:marker>
          <c:cat>
            <c:multiLvlStrRef>
              <c:f>'F60'!$A$6:$B$80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'F60'!$D$6:$D$80</c:f>
              <c:numCache>
                <c:formatCode>#,##0</c:formatCode>
                <c:ptCount val="75"/>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numCache>
            </c:numRef>
          </c:val>
          <c:smooth val="0"/>
          <c:extLst>
            <c:ext xmlns:c16="http://schemas.microsoft.com/office/drawing/2014/chart" uri="{C3380CC4-5D6E-409C-BE32-E72D297353CC}">
              <c16:uniqueId val="{0000000F-5FA4-4A99-BA53-4487002B3B7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'F61'!$C$5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2E16-43B4-8F03-483DA56ABB52}"/>
              </c:ext>
            </c:extLst>
          </c:dPt>
          <c:dPt>
            <c:idx val="10"/>
            <c:invertIfNegative val="0"/>
            <c:bubble3D val="0"/>
            <c:extLst>
              <c:ext xmlns:c16="http://schemas.microsoft.com/office/drawing/2014/chart" uri="{C3380CC4-5D6E-409C-BE32-E72D297353CC}">
                <c16:uniqueId val="{00000002-2E16-43B4-8F03-483DA56ABB52}"/>
              </c:ext>
            </c:extLst>
          </c:dPt>
          <c:dPt>
            <c:idx val="11"/>
            <c:invertIfNegative val="0"/>
            <c:bubble3D val="0"/>
            <c:spPr>
              <a:solidFill>
                <a:srgbClr val="C9D0D6"/>
              </a:solidFill>
              <a:ln>
                <a:noFill/>
              </a:ln>
              <a:effectLst/>
            </c:spPr>
            <c:extLst>
              <c:ext xmlns:c16="http://schemas.microsoft.com/office/drawing/2014/chart" uri="{C3380CC4-5D6E-409C-BE32-E72D297353CC}">
                <c16:uniqueId val="{00000004-2E16-43B4-8F03-483DA56ABB52}"/>
              </c:ext>
            </c:extLst>
          </c:dPt>
          <c:dPt>
            <c:idx val="14"/>
            <c:invertIfNegative val="0"/>
            <c:bubble3D val="0"/>
            <c:spPr>
              <a:solidFill>
                <a:srgbClr val="7C878E"/>
              </a:solidFill>
              <a:ln>
                <a:noFill/>
              </a:ln>
              <a:effectLst/>
            </c:spPr>
            <c:extLst>
              <c:ext xmlns:c16="http://schemas.microsoft.com/office/drawing/2014/chart" uri="{C3380CC4-5D6E-409C-BE32-E72D297353CC}">
                <c16:uniqueId val="{00000006-2E16-43B4-8F03-483DA56ABB52}"/>
              </c:ext>
            </c:extLst>
          </c:dPt>
          <c:dPt>
            <c:idx val="22"/>
            <c:invertIfNegative val="0"/>
            <c:bubble3D val="0"/>
            <c:extLst>
              <c:ext xmlns:c16="http://schemas.microsoft.com/office/drawing/2014/chart" uri="{C3380CC4-5D6E-409C-BE32-E72D297353CC}">
                <c16:uniqueId val="{00000007-2E16-43B4-8F03-483DA56ABB52}"/>
              </c:ext>
            </c:extLst>
          </c:dPt>
          <c:dPt>
            <c:idx val="23"/>
            <c:invertIfNegative val="0"/>
            <c:bubble3D val="0"/>
            <c:spPr>
              <a:solidFill>
                <a:srgbClr val="C9D0D6"/>
              </a:solidFill>
              <a:ln>
                <a:noFill/>
              </a:ln>
              <a:effectLst/>
            </c:spPr>
            <c:extLst>
              <c:ext xmlns:c16="http://schemas.microsoft.com/office/drawing/2014/chart" uri="{C3380CC4-5D6E-409C-BE32-E72D297353CC}">
                <c16:uniqueId val="{00000009-2E16-43B4-8F03-483DA56ABB52}"/>
              </c:ext>
            </c:extLst>
          </c:dPt>
          <c:dPt>
            <c:idx val="26"/>
            <c:invertIfNegative val="0"/>
            <c:bubble3D val="0"/>
            <c:spPr>
              <a:solidFill>
                <a:srgbClr val="7C878E"/>
              </a:solidFill>
              <a:ln>
                <a:noFill/>
              </a:ln>
              <a:effectLst/>
            </c:spPr>
            <c:extLst>
              <c:ext xmlns:c16="http://schemas.microsoft.com/office/drawing/2014/chart" uri="{C3380CC4-5D6E-409C-BE32-E72D297353CC}">
                <c16:uniqueId val="{0000000B-2E16-43B4-8F03-483DA56ABB52}"/>
              </c:ext>
            </c:extLst>
          </c:dPt>
          <c:dPt>
            <c:idx val="34"/>
            <c:invertIfNegative val="0"/>
            <c:bubble3D val="0"/>
            <c:extLst>
              <c:ext xmlns:c16="http://schemas.microsoft.com/office/drawing/2014/chart" uri="{C3380CC4-5D6E-409C-BE32-E72D297353CC}">
                <c16:uniqueId val="{0000000C-2E16-43B4-8F03-483DA56ABB52}"/>
              </c:ext>
            </c:extLst>
          </c:dPt>
          <c:dPt>
            <c:idx val="35"/>
            <c:invertIfNegative val="0"/>
            <c:bubble3D val="0"/>
            <c:spPr>
              <a:solidFill>
                <a:srgbClr val="C9D0D6"/>
              </a:solidFill>
              <a:ln>
                <a:noFill/>
              </a:ln>
              <a:effectLst/>
            </c:spPr>
            <c:extLst>
              <c:ext xmlns:c16="http://schemas.microsoft.com/office/drawing/2014/chart" uri="{C3380CC4-5D6E-409C-BE32-E72D297353CC}">
                <c16:uniqueId val="{0000000E-2E16-43B4-8F03-483DA56ABB52}"/>
              </c:ext>
            </c:extLst>
          </c:dPt>
          <c:dPt>
            <c:idx val="38"/>
            <c:invertIfNegative val="0"/>
            <c:bubble3D val="0"/>
            <c:spPr>
              <a:solidFill>
                <a:srgbClr val="7C878E"/>
              </a:solidFill>
              <a:ln>
                <a:noFill/>
              </a:ln>
              <a:effectLst/>
            </c:spPr>
            <c:extLst>
              <c:ext xmlns:c16="http://schemas.microsoft.com/office/drawing/2014/chart" uri="{C3380CC4-5D6E-409C-BE32-E72D297353CC}">
                <c16:uniqueId val="{00000010-2E16-43B4-8F03-483DA56ABB52}"/>
              </c:ext>
            </c:extLst>
          </c:dPt>
          <c:dPt>
            <c:idx val="46"/>
            <c:invertIfNegative val="0"/>
            <c:bubble3D val="0"/>
            <c:extLst>
              <c:ext xmlns:c16="http://schemas.microsoft.com/office/drawing/2014/chart" uri="{C3380CC4-5D6E-409C-BE32-E72D297353CC}">
                <c16:uniqueId val="{00000011-2E16-43B4-8F03-483DA56ABB52}"/>
              </c:ext>
            </c:extLst>
          </c:dPt>
          <c:dPt>
            <c:idx val="47"/>
            <c:invertIfNegative val="0"/>
            <c:bubble3D val="0"/>
            <c:spPr>
              <a:solidFill>
                <a:srgbClr val="C9D0D6"/>
              </a:solidFill>
              <a:ln>
                <a:noFill/>
              </a:ln>
              <a:effectLst/>
            </c:spPr>
            <c:extLst>
              <c:ext xmlns:c16="http://schemas.microsoft.com/office/drawing/2014/chart" uri="{C3380CC4-5D6E-409C-BE32-E72D297353CC}">
                <c16:uniqueId val="{00000013-2E16-43B4-8F03-483DA56ABB52}"/>
              </c:ext>
            </c:extLst>
          </c:dPt>
          <c:dPt>
            <c:idx val="50"/>
            <c:invertIfNegative val="0"/>
            <c:bubble3D val="0"/>
            <c:spPr>
              <a:solidFill>
                <a:srgbClr val="7C878E"/>
              </a:solidFill>
              <a:ln>
                <a:noFill/>
              </a:ln>
              <a:effectLst/>
            </c:spPr>
            <c:extLst>
              <c:ext xmlns:c16="http://schemas.microsoft.com/office/drawing/2014/chart" uri="{C3380CC4-5D6E-409C-BE32-E72D297353CC}">
                <c16:uniqueId val="{00000015-2E16-43B4-8F03-483DA56ABB52}"/>
              </c:ext>
            </c:extLst>
          </c:dPt>
          <c:dPt>
            <c:idx val="58"/>
            <c:invertIfNegative val="0"/>
            <c:bubble3D val="0"/>
            <c:extLst>
              <c:ext xmlns:c16="http://schemas.microsoft.com/office/drawing/2014/chart" uri="{C3380CC4-5D6E-409C-BE32-E72D297353CC}">
                <c16:uniqueId val="{00000016-2E16-43B4-8F03-483DA56ABB52}"/>
              </c:ext>
            </c:extLst>
          </c:dPt>
          <c:dPt>
            <c:idx val="59"/>
            <c:invertIfNegative val="0"/>
            <c:bubble3D val="0"/>
            <c:spPr>
              <a:solidFill>
                <a:srgbClr val="C9D0D6"/>
              </a:solidFill>
              <a:ln>
                <a:noFill/>
              </a:ln>
              <a:effectLst/>
            </c:spPr>
            <c:extLst>
              <c:ext xmlns:c16="http://schemas.microsoft.com/office/drawing/2014/chart" uri="{C3380CC4-5D6E-409C-BE32-E72D297353CC}">
                <c16:uniqueId val="{00000018-2E16-43B4-8F03-483DA56ABB52}"/>
              </c:ext>
            </c:extLst>
          </c:dPt>
          <c:dPt>
            <c:idx val="62"/>
            <c:invertIfNegative val="0"/>
            <c:bubble3D val="0"/>
            <c:spPr>
              <a:solidFill>
                <a:srgbClr val="7C878E"/>
              </a:solidFill>
              <a:ln>
                <a:noFill/>
              </a:ln>
              <a:effectLst/>
            </c:spPr>
            <c:extLst>
              <c:ext xmlns:c16="http://schemas.microsoft.com/office/drawing/2014/chart" uri="{C3380CC4-5D6E-409C-BE32-E72D297353CC}">
                <c16:uniqueId val="{0000001A-2E16-43B4-8F03-483DA56ABB52}"/>
              </c:ext>
            </c:extLst>
          </c:dPt>
          <c:dPt>
            <c:idx val="70"/>
            <c:invertIfNegative val="0"/>
            <c:bubble3D val="0"/>
            <c:extLst>
              <c:ext xmlns:c16="http://schemas.microsoft.com/office/drawing/2014/chart" uri="{C3380CC4-5D6E-409C-BE32-E72D297353CC}">
                <c16:uniqueId val="{0000001B-2E16-43B4-8F03-483DA56ABB52}"/>
              </c:ext>
            </c:extLst>
          </c:dPt>
          <c:dPt>
            <c:idx val="71"/>
            <c:invertIfNegative val="0"/>
            <c:bubble3D val="0"/>
            <c:spPr>
              <a:solidFill>
                <a:srgbClr val="C9D0D6"/>
              </a:solidFill>
              <a:ln>
                <a:noFill/>
              </a:ln>
              <a:effectLst/>
            </c:spPr>
            <c:extLst>
              <c:ext xmlns:c16="http://schemas.microsoft.com/office/drawing/2014/chart" uri="{C3380CC4-5D6E-409C-BE32-E72D297353CC}">
                <c16:uniqueId val="{0000001D-2E16-43B4-8F03-483DA56ABB52}"/>
              </c:ext>
            </c:extLst>
          </c:dPt>
          <c:dPt>
            <c:idx val="74"/>
            <c:invertIfNegative val="0"/>
            <c:bubble3D val="0"/>
            <c:spPr>
              <a:solidFill>
                <a:srgbClr val="FBBB27"/>
              </a:solidFill>
              <a:ln>
                <a:noFill/>
              </a:ln>
              <a:effectLst/>
            </c:spPr>
            <c:extLst>
              <c:ext xmlns:c16="http://schemas.microsoft.com/office/drawing/2014/chart" uri="{C3380CC4-5D6E-409C-BE32-E72D297353CC}">
                <c16:uniqueId val="{0000001F-2E16-43B4-8F03-483DA56ABB52}"/>
              </c:ext>
            </c:extLst>
          </c:dPt>
          <c:cat>
            <c:multiLvlStrRef>
              <c:f>'F61'!$A$6:$B$80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'F61'!$C$6:$C$80</c:f>
              <c:numCache>
                <c:formatCode>#,##0</c:formatCode>
                <c:ptCount val="75"/>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numCache>
            </c:numRef>
          </c:val>
          <c:extLst>
            <c:ext xmlns:c16="http://schemas.microsoft.com/office/drawing/2014/chart" uri="{C3380CC4-5D6E-409C-BE32-E72D297353CC}">
              <c16:uniqueId val="{00000020-2E16-43B4-8F03-483DA56ABB52}"/>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'F61'!$D$5</c:f>
              <c:strCache>
                <c:ptCount val="1"/>
                <c:pt idx="0">
                  <c:v>Variación</c:v>
                </c:pt>
              </c:strCache>
            </c:strRef>
          </c:tx>
          <c:spPr>
            <a:ln w="28575" cap="rnd">
              <a:solidFill>
                <a:srgbClr val="B69630"/>
              </a:solidFill>
              <a:round/>
            </a:ln>
            <a:effectLst/>
          </c:spPr>
          <c:marker>
            <c:symbol val="none"/>
          </c:marker>
          <c:cat>
            <c:multiLvlStrRef>
              <c:f>'F61'!$A$6:$B$80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'F61'!$D$6:$D$80</c:f>
              <c:numCache>
                <c:formatCode>0.0</c:formatCode>
                <c:ptCount val="75"/>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numCache>
            </c:numRef>
          </c:val>
          <c:smooth val="0"/>
          <c:extLst>
            <c:ext xmlns:c16="http://schemas.microsoft.com/office/drawing/2014/chart" uri="{C3380CC4-5D6E-409C-BE32-E72D297353CC}">
              <c16:uniqueId val="{00000021-2E16-43B4-8F03-483DA56ABB52}"/>
            </c:ext>
          </c:extLst>
        </c:ser>
        <c:ser>
          <c:idx val="2"/>
          <c:order val="2"/>
          <c:tx>
            <c:strRef>
              <c:f>'F61'!$E$5</c:f>
              <c:strCache>
                <c:ptCount val="1"/>
                <c:pt idx="0">
                  <c:v>Variación promedio</c:v>
                </c:pt>
              </c:strCache>
            </c:strRef>
          </c:tx>
          <c:spPr>
            <a:ln w="28575" cap="rnd">
              <a:solidFill>
                <a:srgbClr val="524805"/>
              </a:solidFill>
              <a:round/>
            </a:ln>
            <a:effectLst/>
          </c:spPr>
          <c:marker>
            <c:symbol val="none"/>
          </c:marker>
          <c:cat>
            <c:multiLvlStrRef>
              <c:f>'F61'!$A$6:$B$80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'F61'!$E$6:$E$80</c:f>
              <c:numCache>
                <c:formatCode>0.0</c:formatCode>
                <c:ptCount val="75"/>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numCache>
            </c:numRef>
          </c:val>
          <c:smooth val="0"/>
          <c:extLst>
            <c:ext xmlns:c16="http://schemas.microsoft.com/office/drawing/2014/chart" uri="{C3380CC4-5D6E-409C-BE32-E72D297353CC}">
              <c16:uniqueId val="{00000022-2E16-43B4-8F03-483DA56ABB52}"/>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'F62'!$C$5</c:f>
              <c:strCache>
                <c:ptCount val="1"/>
                <c:pt idx="0">
                  <c:v>Establecimientos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563E-4824-A31C-1A530A1FEC1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563E-4824-A31C-1A530A1FEC1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563E-4824-A31C-1A530A1FEC1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563E-4824-A31C-1A530A1FEC1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563E-4824-A31C-1A530A1FEC1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563E-4824-A31C-1A530A1FEC1D}"/>
              </c:ext>
            </c:extLst>
          </c:dPt>
          <c:dPt>
            <c:idx val="74"/>
            <c:invertIfNegative val="0"/>
            <c:bubble3D val="0"/>
            <c:spPr>
              <a:solidFill>
                <a:srgbClr val="FBBB27"/>
              </a:solidFill>
              <a:ln>
                <a:noFill/>
              </a:ln>
              <a:effectLst/>
            </c:spPr>
            <c:extLst>
              <c:ext xmlns:c16="http://schemas.microsoft.com/office/drawing/2014/chart" uri="{C3380CC4-5D6E-409C-BE32-E72D297353CC}">
                <c16:uniqueId val="{0000000D-563E-4824-A31C-1A530A1FEC1D}"/>
              </c:ext>
            </c:extLst>
          </c:dPt>
          <c:cat>
            <c:multiLvlStrRef>
              <c:f>'F62'!$A$6:$B$80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'F62'!$C$6:$C$80</c:f>
              <c:numCache>
                <c:formatCode>General</c:formatCode>
                <c:ptCount val="75"/>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numCache>
            </c:numRef>
          </c:val>
          <c:extLst>
            <c:ext xmlns:c16="http://schemas.microsoft.com/office/drawing/2014/chart" uri="{C3380CC4-5D6E-409C-BE32-E72D297353CC}">
              <c16:uniqueId val="{0000000E-563E-4824-A31C-1A530A1FEC1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'F62'!$D$5</c:f>
              <c:strCache>
                <c:ptCount val="1"/>
                <c:pt idx="0">
                  <c:v>Promedio</c:v>
                </c:pt>
              </c:strCache>
            </c:strRef>
          </c:tx>
          <c:spPr>
            <a:ln w="28575" cap="rnd">
              <a:solidFill>
                <a:srgbClr val="B69630"/>
              </a:solidFill>
              <a:round/>
            </a:ln>
            <a:effectLst/>
          </c:spPr>
          <c:marker>
            <c:symbol val="none"/>
          </c:marker>
          <c:cat>
            <c:multiLvlStrRef>
              <c:f>'F62'!$A$6:$B$80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'F62'!$D$6:$D$80</c:f>
              <c:numCache>
                <c:formatCode>General</c:formatCode>
                <c:ptCount val="75"/>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numCache>
            </c:numRef>
          </c:val>
          <c:smooth val="0"/>
          <c:extLst>
            <c:ext xmlns:c16="http://schemas.microsoft.com/office/drawing/2014/chart" uri="{C3380CC4-5D6E-409C-BE32-E72D297353CC}">
              <c16:uniqueId val="{0000000F-563E-4824-A31C-1A530A1FEC1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A47-4EB3-BE1E-C38F136BB391}"/>
              </c:ext>
            </c:extLst>
          </c:dPt>
          <c:dPt>
            <c:idx val="1"/>
            <c:invertIfNegative val="0"/>
            <c:bubble3D val="0"/>
            <c:spPr>
              <a:solidFill>
                <a:srgbClr val="7C878E"/>
              </a:solidFill>
              <a:ln>
                <a:noFill/>
              </a:ln>
              <a:effectLst/>
            </c:spPr>
            <c:extLst>
              <c:ext xmlns:c16="http://schemas.microsoft.com/office/drawing/2014/chart" uri="{C3380CC4-5D6E-409C-BE32-E72D297353CC}">
                <c16:uniqueId val="{00000003-5A47-4EB3-BE1E-C38F136BB391}"/>
              </c:ext>
            </c:extLst>
          </c:dPt>
          <c:dPt>
            <c:idx val="2"/>
            <c:invertIfNegative val="0"/>
            <c:bubble3D val="0"/>
            <c:spPr>
              <a:solidFill>
                <a:srgbClr val="7C878E"/>
              </a:solidFill>
              <a:ln>
                <a:noFill/>
              </a:ln>
              <a:effectLst/>
            </c:spPr>
            <c:extLst>
              <c:ext xmlns:c16="http://schemas.microsoft.com/office/drawing/2014/chart" uri="{C3380CC4-5D6E-409C-BE32-E72D297353CC}">
                <c16:uniqueId val="{00000005-5A47-4EB3-BE1E-C38F136BB391}"/>
              </c:ext>
            </c:extLst>
          </c:dPt>
          <c:dPt>
            <c:idx val="3"/>
            <c:invertIfNegative val="0"/>
            <c:bubble3D val="0"/>
            <c:spPr>
              <a:solidFill>
                <a:srgbClr val="7C878E"/>
              </a:solidFill>
              <a:ln>
                <a:noFill/>
              </a:ln>
              <a:effectLst/>
            </c:spPr>
            <c:extLst>
              <c:ext xmlns:c16="http://schemas.microsoft.com/office/drawing/2014/chart" uri="{C3380CC4-5D6E-409C-BE32-E72D297353CC}">
                <c16:uniqueId val="{00000007-5A47-4EB3-BE1E-C38F136BB391}"/>
              </c:ext>
            </c:extLst>
          </c:dPt>
          <c:dPt>
            <c:idx val="4"/>
            <c:invertIfNegative val="0"/>
            <c:bubble3D val="0"/>
            <c:spPr>
              <a:solidFill>
                <a:srgbClr val="7C878E"/>
              </a:solidFill>
              <a:ln>
                <a:noFill/>
              </a:ln>
              <a:effectLst/>
            </c:spPr>
            <c:extLst>
              <c:ext xmlns:c16="http://schemas.microsoft.com/office/drawing/2014/chart" uri="{C3380CC4-5D6E-409C-BE32-E72D297353CC}">
                <c16:uniqueId val="{00000009-5A47-4EB3-BE1E-C38F136BB391}"/>
              </c:ext>
            </c:extLst>
          </c:dPt>
          <c:dPt>
            <c:idx val="5"/>
            <c:invertIfNegative val="0"/>
            <c:bubble3D val="0"/>
            <c:spPr>
              <a:solidFill>
                <a:srgbClr val="7C878E"/>
              </a:solidFill>
              <a:ln>
                <a:noFill/>
              </a:ln>
              <a:effectLst/>
            </c:spPr>
            <c:extLst>
              <c:ext xmlns:c16="http://schemas.microsoft.com/office/drawing/2014/chart" uri="{C3380CC4-5D6E-409C-BE32-E72D297353CC}">
                <c16:uniqueId val="{0000000B-5A47-4EB3-BE1E-C38F136BB391}"/>
              </c:ext>
            </c:extLst>
          </c:dPt>
          <c:dPt>
            <c:idx val="6"/>
            <c:invertIfNegative val="0"/>
            <c:bubble3D val="0"/>
            <c:spPr>
              <a:solidFill>
                <a:srgbClr val="7C878E"/>
              </a:solidFill>
              <a:ln>
                <a:noFill/>
              </a:ln>
              <a:effectLst/>
            </c:spPr>
            <c:extLst>
              <c:ext xmlns:c16="http://schemas.microsoft.com/office/drawing/2014/chart" uri="{C3380CC4-5D6E-409C-BE32-E72D297353CC}">
                <c16:uniqueId val="{0000000D-5A47-4EB3-BE1E-C38F136BB391}"/>
              </c:ext>
            </c:extLst>
          </c:dPt>
          <c:dPt>
            <c:idx val="7"/>
            <c:invertIfNegative val="0"/>
            <c:bubble3D val="0"/>
            <c:spPr>
              <a:solidFill>
                <a:srgbClr val="7C878E"/>
              </a:solidFill>
              <a:ln>
                <a:noFill/>
              </a:ln>
              <a:effectLst/>
            </c:spPr>
            <c:extLst>
              <c:ext xmlns:c16="http://schemas.microsoft.com/office/drawing/2014/chart" uri="{C3380CC4-5D6E-409C-BE32-E72D297353CC}">
                <c16:uniqueId val="{0000000F-5A47-4EB3-BE1E-C38F136BB391}"/>
              </c:ext>
            </c:extLst>
          </c:dPt>
          <c:dPt>
            <c:idx val="8"/>
            <c:invertIfNegative val="0"/>
            <c:bubble3D val="0"/>
            <c:spPr>
              <a:solidFill>
                <a:srgbClr val="7C878E"/>
              </a:solidFill>
              <a:ln>
                <a:noFill/>
              </a:ln>
              <a:effectLst/>
            </c:spPr>
            <c:extLst>
              <c:ext xmlns:c16="http://schemas.microsoft.com/office/drawing/2014/chart" uri="{C3380CC4-5D6E-409C-BE32-E72D297353CC}">
                <c16:uniqueId val="{00000011-5A47-4EB3-BE1E-C38F136BB391}"/>
              </c:ext>
            </c:extLst>
          </c:dPt>
          <c:dPt>
            <c:idx val="9"/>
            <c:invertIfNegative val="0"/>
            <c:bubble3D val="0"/>
            <c:spPr>
              <a:solidFill>
                <a:srgbClr val="7C878E"/>
              </a:solidFill>
              <a:ln>
                <a:noFill/>
              </a:ln>
              <a:effectLst/>
            </c:spPr>
            <c:extLst>
              <c:ext xmlns:c16="http://schemas.microsoft.com/office/drawing/2014/chart" uri="{C3380CC4-5D6E-409C-BE32-E72D297353CC}">
                <c16:uniqueId val="{00000013-5A47-4EB3-BE1E-C38F136BB39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A47-4EB3-BE1E-C38F136BB39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A47-4EB3-BE1E-C38F136BB39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A47-4EB3-BE1E-C38F136BB39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A47-4EB3-BE1E-C38F136BB39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A47-4EB3-BE1E-C38F136BB39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A47-4EB3-BE1E-C38F136BB39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A47-4EB3-BE1E-C38F136BB39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A47-4EB3-BE1E-C38F136BB39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'F63'!$A$6:$A$24</c:f>
              <c:strCache>
                <c:ptCount val="19"/>
                <c:pt idx="0">
                  <c:v>Michoacán</c:v>
                </c:pt>
                <c:pt idx="1">
                  <c:v>Sinaloa</c:v>
                </c:pt>
                <c:pt idx="2">
                  <c:v>Veracruz</c:v>
                </c:pt>
                <c:pt idx="3">
                  <c:v>Yucatán</c:v>
                </c:pt>
                <c:pt idx="4">
                  <c:v>Durango</c:v>
                </c:pt>
                <c:pt idx="5">
                  <c:v>Aguascalientes</c:v>
                </c:pt>
                <c:pt idx="6">
                  <c:v>Ciudad de México</c:v>
                </c:pt>
                <c:pt idx="7">
                  <c:v>San Luis Potosí</c:v>
                </c:pt>
                <c:pt idx="8">
                  <c:v>Puebla</c:v>
                </c:pt>
                <c:pt idx="9">
                  <c:v>Querétaro</c:v>
                </c:pt>
                <c:pt idx="10">
                  <c:v>Estado de México</c:v>
                </c:pt>
                <c:pt idx="11">
                  <c:v>Guanajuato</c:v>
                </c:pt>
                <c:pt idx="12">
                  <c:v>Sonora</c:v>
                </c:pt>
                <c:pt idx="13">
                  <c:v>Jalisco</c:v>
                </c:pt>
                <c:pt idx="14">
                  <c:v>Tamaulipas</c:v>
                </c:pt>
                <c:pt idx="15">
                  <c:v>Coahuila</c:v>
                </c:pt>
                <c:pt idx="16">
                  <c:v>Chihuahua</c:v>
                </c:pt>
                <c:pt idx="17">
                  <c:v>Nuevo León</c:v>
                </c:pt>
                <c:pt idx="18">
                  <c:v>Baja California</c:v>
                </c:pt>
              </c:strCache>
            </c:strRef>
          </c:cat>
          <c:val>
            <c:numRef>
              <c:f>'F63'!$B$6:$B$24</c:f>
              <c:numCache>
                <c:formatCode>0.0</c:formatCode>
                <c:ptCount val="19"/>
                <c:pt idx="0">
                  <c:v>0.4</c:v>
                </c:pt>
                <c:pt idx="1">
                  <c:v>0.9</c:v>
                </c:pt>
                <c:pt idx="2">
                  <c:v>0.9</c:v>
                </c:pt>
                <c:pt idx="3">
                  <c:v>0.9</c:v>
                </c:pt>
                <c:pt idx="4">
                  <c:v>1.2</c:v>
                </c:pt>
                <c:pt idx="5">
                  <c:v>1.4</c:v>
                </c:pt>
                <c:pt idx="6">
                  <c:v>2.1</c:v>
                </c:pt>
                <c:pt idx="7">
                  <c:v>2.7</c:v>
                </c:pt>
                <c:pt idx="8">
                  <c:v>2.9</c:v>
                </c:pt>
                <c:pt idx="9">
                  <c:v>3.6</c:v>
                </c:pt>
                <c:pt idx="10">
                  <c:v>4.5</c:v>
                </c:pt>
                <c:pt idx="11">
                  <c:v>5.6</c:v>
                </c:pt>
                <c:pt idx="12">
                  <c:v>5.8</c:v>
                </c:pt>
                <c:pt idx="13">
                  <c:v>6.3</c:v>
                </c:pt>
                <c:pt idx="14">
                  <c:v>6.7</c:v>
                </c:pt>
                <c:pt idx="15">
                  <c:v>7</c:v>
                </c:pt>
                <c:pt idx="16">
                  <c:v>9.4</c:v>
                </c:pt>
                <c:pt idx="17">
                  <c:v>12.2</c:v>
                </c:pt>
                <c:pt idx="18">
                  <c:v>18.3</c:v>
                </c:pt>
              </c:numCache>
            </c:numRef>
          </c:val>
          <c:extLst>
            <c:ext xmlns:c16="http://schemas.microsoft.com/office/drawing/2014/chart" uri="{C3380CC4-5D6E-409C-BE32-E72D297353CC}">
              <c16:uniqueId val="{00000024-5A47-4EB3-BE1E-C38F136BB39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'F64'!$C$5</c:f>
              <c:strCache>
                <c:ptCount val="1"/>
                <c:pt idx="0">
                  <c:v>Personal ocupado</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EE76-4ACD-8D14-0EA05C4B90B4}"/>
              </c:ext>
            </c:extLst>
          </c:dPt>
          <c:dPt>
            <c:idx val="14"/>
            <c:invertIfNegative val="0"/>
            <c:bubble3D val="0"/>
            <c:spPr>
              <a:solidFill>
                <a:srgbClr val="7C878E"/>
              </a:solidFill>
              <a:ln>
                <a:noFill/>
              </a:ln>
              <a:effectLst/>
            </c:spPr>
            <c:extLst>
              <c:ext xmlns:c16="http://schemas.microsoft.com/office/drawing/2014/chart" uri="{C3380CC4-5D6E-409C-BE32-E72D297353CC}">
                <c16:uniqueId val="{00000003-EE76-4ACD-8D14-0EA05C4B90B4}"/>
              </c:ext>
            </c:extLst>
          </c:dPt>
          <c:dPt>
            <c:idx val="26"/>
            <c:invertIfNegative val="0"/>
            <c:bubble3D val="0"/>
            <c:spPr>
              <a:solidFill>
                <a:srgbClr val="7C878E"/>
              </a:solidFill>
              <a:ln>
                <a:noFill/>
              </a:ln>
              <a:effectLst/>
            </c:spPr>
            <c:extLst>
              <c:ext xmlns:c16="http://schemas.microsoft.com/office/drawing/2014/chart" uri="{C3380CC4-5D6E-409C-BE32-E72D297353CC}">
                <c16:uniqueId val="{00000005-EE76-4ACD-8D14-0EA05C4B90B4}"/>
              </c:ext>
            </c:extLst>
          </c:dPt>
          <c:dPt>
            <c:idx val="38"/>
            <c:invertIfNegative val="0"/>
            <c:bubble3D val="0"/>
            <c:spPr>
              <a:solidFill>
                <a:srgbClr val="7C878E"/>
              </a:solidFill>
              <a:ln>
                <a:noFill/>
              </a:ln>
              <a:effectLst/>
            </c:spPr>
            <c:extLst>
              <c:ext xmlns:c16="http://schemas.microsoft.com/office/drawing/2014/chart" uri="{C3380CC4-5D6E-409C-BE32-E72D297353CC}">
                <c16:uniqueId val="{00000007-EE76-4ACD-8D14-0EA05C4B90B4}"/>
              </c:ext>
            </c:extLst>
          </c:dPt>
          <c:dPt>
            <c:idx val="50"/>
            <c:invertIfNegative val="0"/>
            <c:bubble3D val="0"/>
            <c:spPr>
              <a:solidFill>
                <a:srgbClr val="7C878E"/>
              </a:solidFill>
              <a:ln>
                <a:noFill/>
              </a:ln>
              <a:effectLst/>
            </c:spPr>
            <c:extLst>
              <c:ext xmlns:c16="http://schemas.microsoft.com/office/drawing/2014/chart" uri="{C3380CC4-5D6E-409C-BE32-E72D297353CC}">
                <c16:uniqueId val="{00000009-EE76-4ACD-8D14-0EA05C4B90B4}"/>
              </c:ext>
            </c:extLst>
          </c:dPt>
          <c:dPt>
            <c:idx val="62"/>
            <c:invertIfNegative val="0"/>
            <c:bubble3D val="0"/>
            <c:spPr>
              <a:solidFill>
                <a:srgbClr val="7C878E"/>
              </a:solidFill>
              <a:ln>
                <a:noFill/>
              </a:ln>
              <a:effectLst/>
            </c:spPr>
            <c:extLst>
              <c:ext xmlns:c16="http://schemas.microsoft.com/office/drawing/2014/chart" uri="{C3380CC4-5D6E-409C-BE32-E72D297353CC}">
                <c16:uniqueId val="{0000000B-EE76-4ACD-8D14-0EA05C4B90B4}"/>
              </c:ext>
            </c:extLst>
          </c:dPt>
          <c:dPt>
            <c:idx val="74"/>
            <c:invertIfNegative val="0"/>
            <c:bubble3D val="0"/>
            <c:spPr>
              <a:solidFill>
                <a:srgbClr val="FBBB27"/>
              </a:solidFill>
              <a:ln>
                <a:noFill/>
              </a:ln>
              <a:effectLst/>
            </c:spPr>
            <c:extLst>
              <c:ext xmlns:c16="http://schemas.microsoft.com/office/drawing/2014/chart" uri="{C3380CC4-5D6E-409C-BE32-E72D297353CC}">
                <c16:uniqueId val="{0000000D-EE76-4ACD-8D14-0EA05C4B90B4}"/>
              </c:ext>
            </c:extLst>
          </c:dPt>
          <c:cat>
            <c:multiLvlStrRef>
              <c:f>'F64'!$A$6:$B$80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'F64'!$C$6:$C$80</c:f>
              <c:numCache>
                <c:formatCode>#,##0</c:formatCode>
                <c:ptCount val="75"/>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numCache>
            </c:numRef>
          </c:val>
          <c:extLst>
            <c:ext xmlns:c16="http://schemas.microsoft.com/office/drawing/2014/chart" uri="{C3380CC4-5D6E-409C-BE32-E72D297353CC}">
              <c16:uniqueId val="{0000000E-EE76-4ACD-8D14-0EA05C4B90B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'F64'!$D$5</c:f>
              <c:strCache>
                <c:ptCount val="1"/>
                <c:pt idx="0">
                  <c:v>Promedio</c:v>
                </c:pt>
              </c:strCache>
            </c:strRef>
          </c:tx>
          <c:spPr>
            <a:ln w="28575" cap="rnd">
              <a:solidFill>
                <a:srgbClr val="B69630"/>
              </a:solidFill>
              <a:round/>
            </a:ln>
            <a:effectLst/>
          </c:spPr>
          <c:marker>
            <c:symbol val="none"/>
          </c:marker>
          <c:cat>
            <c:multiLvlStrRef>
              <c:f>'F64'!$A$6:$B$80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'F64'!$D$6:$D$80</c:f>
              <c:numCache>
                <c:formatCode>#,##0</c:formatCode>
                <c:ptCount val="75"/>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numCache>
            </c:numRef>
          </c:val>
          <c:smooth val="0"/>
          <c:extLst>
            <c:ext xmlns:c16="http://schemas.microsoft.com/office/drawing/2014/chart" uri="{C3380CC4-5D6E-409C-BE32-E72D297353CC}">
              <c16:uniqueId val="{0000000F-EE76-4ACD-8D14-0EA05C4B90B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'F65'!$C$5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6D6F-433C-8D2E-5DD35266276C}"/>
              </c:ext>
            </c:extLst>
          </c:dPt>
          <c:dPt>
            <c:idx val="14"/>
            <c:invertIfNegative val="0"/>
            <c:bubble3D val="0"/>
            <c:spPr>
              <a:solidFill>
                <a:srgbClr val="7C878E"/>
              </a:solidFill>
              <a:ln>
                <a:noFill/>
              </a:ln>
              <a:effectLst/>
            </c:spPr>
            <c:extLst>
              <c:ext xmlns:c16="http://schemas.microsoft.com/office/drawing/2014/chart" uri="{C3380CC4-5D6E-409C-BE32-E72D297353CC}">
                <c16:uniqueId val="{00000003-6D6F-433C-8D2E-5DD35266276C}"/>
              </c:ext>
            </c:extLst>
          </c:dPt>
          <c:dPt>
            <c:idx val="26"/>
            <c:invertIfNegative val="0"/>
            <c:bubble3D val="0"/>
            <c:spPr>
              <a:solidFill>
                <a:srgbClr val="7C878E"/>
              </a:solidFill>
              <a:ln>
                <a:noFill/>
              </a:ln>
              <a:effectLst/>
            </c:spPr>
            <c:extLst>
              <c:ext xmlns:c16="http://schemas.microsoft.com/office/drawing/2014/chart" uri="{C3380CC4-5D6E-409C-BE32-E72D297353CC}">
                <c16:uniqueId val="{00000005-6D6F-433C-8D2E-5DD35266276C}"/>
              </c:ext>
            </c:extLst>
          </c:dPt>
          <c:dPt>
            <c:idx val="38"/>
            <c:invertIfNegative val="0"/>
            <c:bubble3D val="0"/>
            <c:spPr>
              <a:solidFill>
                <a:srgbClr val="7C878E"/>
              </a:solidFill>
              <a:ln>
                <a:noFill/>
              </a:ln>
              <a:effectLst/>
            </c:spPr>
            <c:extLst>
              <c:ext xmlns:c16="http://schemas.microsoft.com/office/drawing/2014/chart" uri="{C3380CC4-5D6E-409C-BE32-E72D297353CC}">
                <c16:uniqueId val="{00000007-6D6F-433C-8D2E-5DD35266276C}"/>
              </c:ext>
            </c:extLst>
          </c:dPt>
          <c:dPt>
            <c:idx val="50"/>
            <c:invertIfNegative val="0"/>
            <c:bubble3D val="0"/>
            <c:spPr>
              <a:solidFill>
                <a:srgbClr val="7C878E"/>
              </a:solidFill>
              <a:ln>
                <a:noFill/>
              </a:ln>
              <a:effectLst/>
            </c:spPr>
            <c:extLst>
              <c:ext xmlns:c16="http://schemas.microsoft.com/office/drawing/2014/chart" uri="{C3380CC4-5D6E-409C-BE32-E72D297353CC}">
                <c16:uniqueId val="{00000009-6D6F-433C-8D2E-5DD35266276C}"/>
              </c:ext>
            </c:extLst>
          </c:dPt>
          <c:dPt>
            <c:idx val="62"/>
            <c:invertIfNegative val="0"/>
            <c:bubble3D val="0"/>
            <c:spPr>
              <a:solidFill>
                <a:srgbClr val="7C878E"/>
              </a:solidFill>
              <a:ln>
                <a:noFill/>
              </a:ln>
              <a:effectLst/>
            </c:spPr>
            <c:extLst>
              <c:ext xmlns:c16="http://schemas.microsoft.com/office/drawing/2014/chart" uri="{C3380CC4-5D6E-409C-BE32-E72D297353CC}">
                <c16:uniqueId val="{0000000B-6D6F-433C-8D2E-5DD35266276C}"/>
              </c:ext>
            </c:extLst>
          </c:dPt>
          <c:dPt>
            <c:idx val="74"/>
            <c:invertIfNegative val="0"/>
            <c:bubble3D val="0"/>
            <c:spPr>
              <a:solidFill>
                <a:srgbClr val="FBBB27"/>
              </a:solidFill>
              <a:ln>
                <a:noFill/>
              </a:ln>
              <a:effectLst/>
            </c:spPr>
            <c:extLst>
              <c:ext xmlns:c16="http://schemas.microsoft.com/office/drawing/2014/chart" uri="{C3380CC4-5D6E-409C-BE32-E72D297353CC}">
                <c16:uniqueId val="{0000000D-6D6F-433C-8D2E-5DD35266276C}"/>
              </c:ext>
            </c:extLst>
          </c:dPt>
          <c:cat>
            <c:multiLvlStrRef>
              <c:f>'F65'!$A$6:$B$80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'F65'!$C$6:$C$80</c:f>
              <c:numCache>
                <c:formatCode>0.0</c:formatCode>
                <c:ptCount val="75"/>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numCache>
            </c:numRef>
          </c:val>
          <c:extLst>
            <c:ext xmlns:c16="http://schemas.microsoft.com/office/drawing/2014/chart" uri="{C3380CC4-5D6E-409C-BE32-E72D297353CC}">
              <c16:uniqueId val="{0000000E-6D6F-433C-8D2E-5DD35266276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'F65'!$D$5</c:f>
              <c:strCache>
                <c:ptCount val="1"/>
                <c:pt idx="0">
                  <c:v>Variación promedio</c:v>
                </c:pt>
              </c:strCache>
            </c:strRef>
          </c:tx>
          <c:spPr>
            <a:ln w="28575" cap="rnd">
              <a:solidFill>
                <a:srgbClr val="B69630"/>
              </a:solidFill>
              <a:round/>
            </a:ln>
            <a:effectLst/>
          </c:spPr>
          <c:marker>
            <c:symbol val="none"/>
          </c:marker>
          <c:cat>
            <c:multiLvlStrRef>
              <c:f>'F65'!$A$6:$B$80</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2013</c:v>
                  </c:pt>
                  <c:pt idx="12">
                    <c:v>2014</c:v>
                  </c:pt>
                  <c:pt idx="24">
                    <c:v>2015</c:v>
                  </c:pt>
                  <c:pt idx="36">
                    <c:v>2016</c:v>
                  </c:pt>
                  <c:pt idx="48">
                    <c:v>2017</c:v>
                  </c:pt>
                  <c:pt idx="60">
                    <c:v>2018</c:v>
                  </c:pt>
                  <c:pt idx="72">
                    <c:v>2019</c:v>
                  </c:pt>
                </c:lvl>
              </c:multiLvlStrCache>
            </c:multiLvlStrRef>
          </c:cat>
          <c:val>
            <c:numRef>
              <c:f>'F65'!$D$6:$D$80</c:f>
              <c:numCache>
                <c:formatCode>0.0</c:formatCode>
                <c:ptCount val="75"/>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numCache>
            </c:numRef>
          </c:val>
          <c:smooth val="0"/>
          <c:extLst>
            <c:ext xmlns:c16="http://schemas.microsoft.com/office/drawing/2014/chart" uri="{C3380CC4-5D6E-409C-BE32-E72D297353CC}">
              <c16:uniqueId val="{0000000F-6D6F-433C-8D2E-5DD35266276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9B8-40B4-A93A-B9C96FDF8522}"/>
              </c:ext>
            </c:extLst>
          </c:dPt>
          <c:dPt>
            <c:idx val="1"/>
            <c:invertIfNegative val="0"/>
            <c:bubble3D val="0"/>
            <c:spPr>
              <a:solidFill>
                <a:srgbClr val="7C878E"/>
              </a:solidFill>
              <a:ln>
                <a:noFill/>
              </a:ln>
              <a:effectLst/>
            </c:spPr>
            <c:extLst>
              <c:ext xmlns:c16="http://schemas.microsoft.com/office/drawing/2014/chart" uri="{C3380CC4-5D6E-409C-BE32-E72D297353CC}">
                <c16:uniqueId val="{00000003-B9B8-40B4-A93A-B9C96FDF8522}"/>
              </c:ext>
            </c:extLst>
          </c:dPt>
          <c:dPt>
            <c:idx val="2"/>
            <c:invertIfNegative val="0"/>
            <c:bubble3D val="0"/>
            <c:spPr>
              <a:solidFill>
                <a:srgbClr val="7C878E"/>
              </a:solidFill>
              <a:ln>
                <a:noFill/>
              </a:ln>
              <a:effectLst/>
            </c:spPr>
            <c:extLst>
              <c:ext xmlns:c16="http://schemas.microsoft.com/office/drawing/2014/chart" uri="{C3380CC4-5D6E-409C-BE32-E72D297353CC}">
                <c16:uniqueId val="{00000005-B9B8-40B4-A93A-B9C96FDF8522}"/>
              </c:ext>
            </c:extLst>
          </c:dPt>
          <c:dPt>
            <c:idx val="3"/>
            <c:invertIfNegative val="0"/>
            <c:bubble3D val="0"/>
            <c:spPr>
              <a:solidFill>
                <a:srgbClr val="7C878E"/>
              </a:solidFill>
              <a:ln>
                <a:noFill/>
              </a:ln>
              <a:effectLst/>
            </c:spPr>
            <c:extLst>
              <c:ext xmlns:c16="http://schemas.microsoft.com/office/drawing/2014/chart" uri="{C3380CC4-5D6E-409C-BE32-E72D297353CC}">
                <c16:uniqueId val="{00000007-B9B8-40B4-A93A-B9C96FDF8522}"/>
              </c:ext>
            </c:extLst>
          </c:dPt>
          <c:dPt>
            <c:idx val="4"/>
            <c:invertIfNegative val="0"/>
            <c:bubble3D val="0"/>
            <c:spPr>
              <a:solidFill>
                <a:srgbClr val="7C878E"/>
              </a:solidFill>
              <a:ln>
                <a:noFill/>
              </a:ln>
              <a:effectLst/>
            </c:spPr>
            <c:extLst>
              <c:ext xmlns:c16="http://schemas.microsoft.com/office/drawing/2014/chart" uri="{C3380CC4-5D6E-409C-BE32-E72D297353CC}">
                <c16:uniqueId val="{00000009-B9B8-40B4-A93A-B9C96FDF8522}"/>
              </c:ext>
            </c:extLst>
          </c:dPt>
          <c:dPt>
            <c:idx val="5"/>
            <c:invertIfNegative val="0"/>
            <c:bubble3D val="0"/>
            <c:spPr>
              <a:solidFill>
                <a:srgbClr val="7C878E"/>
              </a:solidFill>
              <a:ln>
                <a:noFill/>
              </a:ln>
              <a:effectLst/>
            </c:spPr>
            <c:extLst>
              <c:ext xmlns:c16="http://schemas.microsoft.com/office/drawing/2014/chart" uri="{C3380CC4-5D6E-409C-BE32-E72D297353CC}">
                <c16:uniqueId val="{0000000B-B9B8-40B4-A93A-B9C96FDF8522}"/>
              </c:ext>
            </c:extLst>
          </c:dPt>
          <c:dPt>
            <c:idx val="6"/>
            <c:invertIfNegative val="0"/>
            <c:bubble3D val="0"/>
            <c:spPr>
              <a:solidFill>
                <a:srgbClr val="7C878E"/>
              </a:solidFill>
              <a:ln>
                <a:noFill/>
              </a:ln>
              <a:effectLst/>
            </c:spPr>
            <c:extLst>
              <c:ext xmlns:c16="http://schemas.microsoft.com/office/drawing/2014/chart" uri="{C3380CC4-5D6E-409C-BE32-E72D297353CC}">
                <c16:uniqueId val="{0000000D-B9B8-40B4-A93A-B9C96FDF8522}"/>
              </c:ext>
            </c:extLst>
          </c:dPt>
          <c:dPt>
            <c:idx val="7"/>
            <c:invertIfNegative val="0"/>
            <c:bubble3D val="0"/>
            <c:spPr>
              <a:solidFill>
                <a:srgbClr val="7C878E"/>
              </a:solidFill>
              <a:ln>
                <a:noFill/>
              </a:ln>
              <a:effectLst/>
            </c:spPr>
            <c:extLst>
              <c:ext xmlns:c16="http://schemas.microsoft.com/office/drawing/2014/chart" uri="{C3380CC4-5D6E-409C-BE32-E72D297353CC}">
                <c16:uniqueId val="{0000000F-B9B8-40B4-A93A-B9C96FDF8522}"/>
              </c:ext>
            </c:extLst>
          </c:dPt>
          <c:dPt>
            <c:idx val="8"/>
            <c:invertIfNegative val="0"/>
            <c:bubble3D val="0"/>
            <c:spPr>
              <a:solidFill>
                <a:srgbClr val="7C878E"/>
              </a:solidFill>
              <a:ln>
                <a:noFill/>
              </a:ln>
              <a:effectLst/>
            </c:spPr>
            <c:extLst>
              <c:ext xmlns:c16="http://schemas.microsoft.com/office/drawing/2014/chart" uri="{C3380CC4-5D6E-409C-BE32-E72D297353CC}">
                <c16:uniqueId val="{00000011-B9B8-40B4-A93A-B9C96FDF8522}"/>
              </c:ext>
            </c:extLst>
          </c:dPt>
          <c:dPt>
            <c:idx val="9"/>
            <c:invertIfNegative val="0"/>
            <c:bubble3D val="0"/>
            <c:spPr>
              <a:solidFill>
                <a:srgbClr val="7C878E"/>
              </a:solidFill>
              <a:ln>
                <a:noFill/>
              </a:ln>
              <a:effectLst/>
            </c:spPr>
            <c:extLst>
              <c:ext xmlns:c16="http://schemas.microsoft.com/office/drawing/2014/chart" uri="{C3380CC4-5D6E-409C-BE32-E72D297353CC}">
                <c16:uniqueId val="{00000013-B9B8-40B4-A93A-B9C96FDF852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9B8-40B4-A93A-B9C96FDF852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9B8-40B4-A93A-B9C96FDF852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9B8-40B4-A93A-B9C96FDF8522}"/>
              </c:ext>
            </c:extLst>
          </c:dPt>
          <c:dPt>
            <c:idx val="13"/>
            <c:invertIfNegative val="0"/>
            <c:bubble3D val="0"/>
            <c:spPr>
              <a:solidFill>
                <a:srgbClr val="FBBB27"/>
              </a:solidFill>
              <a:ln>
                <a:noFill/>
              </a:ln>
              <a:effectLst/>
            </c:spPr>
            <c:extLst>
              <c:ext xmlns:c16="http://schemas.microsoft.com/office/drawing/2014/chart" uri="{C3380CC4-5D6E-409C-BE32-E72D297353CC}">
                <c16:uniqueId val="{0000001B-B9B8-40B4-A93A-B9C96FDF852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9B8-40B4-A93A-B9C96FDF852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9B8-40B4-A93A-B9C96FDF852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9B8-40B4-A93A-B9C96FDF852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9B8-40B4-A93A-B9C96FDF852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'F66'!$A$6:$A$24</c:f>
              <c:strCache>
                <c:ptCount val="19"/>
                <c:pt idx="0">
                  <c:v>Michoacán</c:v>
                </c:pt>
                <c:pt idx="1">
                  <c:v>Veracruz</c:v>
                </c:pt>
                <c:pt idx="2">
                  <c:v>Yucatán</c:v>
                </c:pt>
                <c:pt idx="3">
                  <c:v>Ciudad de México</c:v>
                </c:pt>
                <c:pt idx="4">
                  <c:v>Durango</c:v>
                </c:pt>
                <c:pt idx="5">
                  <c:v>Sinaloa</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'F66'!$B$6:$B$24</c:f>
              <c:numCache>
                <c:formatCode>0.0</c:formatCode>
                <c:ptCount val="19"/>
                <c:pt idx="0">
                  <c:v>0.2</c:v>
                </c:pt>
                <c:pt idx="1">
                  <c:v>0.7</c:v>
                </c:pt>
                <c:pt idx="2">
                  <c:v>0.8</c:v>
                </c:pt>
                <c:pt idx="3">
                  <c:v>1.2</c:v>
                </c:pt>
                <c:pt idx="4">
                  <c:v>1.5</c:v>
                </c:pt>
                <c:pt idx="5">
                  <c:v>1.6</c:v>
                </c:pt>
                <c:pt idx="6">
                  <c:v>2</c:v>
                </c:pt>
                <c:pt idx="7">
                  <c:v>2.6</c:v>
                </c:pt>
                <c:pt idx="8">
                  <c:v>2.8</c:v>
                </c:pt>
                <c:pt idx="9">
                  <c:v>3.4</c:v>
                </c:pt>
                <c:pt idx="10">
                  <c:v>4.5</c:v>
                </c:pt>
                <c:pt idx="11">
                  <c:v>5.6</c:v>
                </c:pt>
                <c:pt idx="12">
                  <c:v>6.4</c:v>
                </c:pt>
                <c:pt idx="13">
                  <c:v>6.5</c:v>
                </c:pt>
                <c:pt idx="14">
                  <c:v>8.6</c:v>
                </c:pt>
                <c:pt idx="15">
                  <c:v>9.6</c:v>
                </c:pt>
                <c:pt idx="16">
                  <c:v>9.6999999999999993</c:v>
                </c:pt>
                <c:pt idx="17">
                  <c:v>12.5</c:v>
                </c:pt>
                <c:pt idx="18">
                  <c:v>13.2</c:v>
                </c:pt>
              </c:numCache>
            </c:numRef>
          </c:val>
          <c:extLst>
            <c:ext xmlns:c16="http://schemas.microsoft.com/office/drawing/2014/chart" uri="{C3380CC4-5D6E-409C-BE32-E72D297353CC}">
              <c16:uniqueId val="{00000024-B9B8-40B4-A93A-B9C96FDF852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'F67'!$B$5</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418-4C52-97A7-D51496A7DD57}"/>
              </c:ext>
            </c:extLst>
          </c:dPt>
          <c:dPt>
            <c:idx val="1"/>
            <c:invertIfNegative val="0"/>
            <c:bubble3D val="0"/>
            <c:spPr>
              <a:solidFill>
                <a:srgbClr val="7C878E"/>
              </a:solidFill>
              <a:ln>
                <a:noFill/>
              </a:ln>
              <a:effectLst/>
            </c:spPr>
            <c:extLst>
              <c:ext xmlns:c16="http://schemas.microsoft.com/office/drawing/2014/chart" uri="{C3380CC4-5D6E-409C-BE32-E72D297353CC}">
                <c16:uniqueId val="{00000003-B418-4C52-97A7-D51496A7DD57}"/>
              </c:ext>
            </c:extLst>
          </c:dPt>
          <c:dPt>
            <c:idx val="2"/>
            <c:invertIfNegative val="0"/>
            <c:bubble3D val="0"/>
            <c:spPr>
              <a:solidFill>
                <a:srgbClr val="7C878E"/>
              </a:solidFill>
              <a:ln>
                <a:noFill/>
              </a:ln>
              <a:effectLst/>
            </c:spPr>
            <c:extLst>
              <c:ext xmlns:c16="http://schemas.microsoft.com/office/drawing/2014/chart" uri="{C3380CC4-5D6E-409C-BE32-E72D297353CC}">
                <c16:uniqueId val="{00000005-B418-4C52-97A7-D51496A7DD57}"/>
              </c:ext>
            </c:extLst>
          </c:dPt>
          <c:dPt>
            <c:idx val="3"/>
            <c:invertIfNegative val="0"/>
            <c:bubble3D val="0"/>
            <c:spPr>
              <a:solidFill>
                <a:srgbClr val="7C878E"/>
              </a:solidFill>
              <a:ln>
                <a:noFill/>
              </a:ln>
              <a:effectLst/>
            </c:spPr>
            <c:extLst>
              <c:ext xmlns:c16="http://schemas.microsoft.com/office/drawing/2014/chart" uri="{C3380CC4-5D6E-409C-BE32-E72D297353CC}">
                <c16:uniqueId val="{00000007-B418-4C52-97A7-D51496A7DD57}"/>
              </c:ext>
            </c:extLst>
          </c:dPt>
          <c:dPt>
            <c:idx val="4"/>
            <c:invertIfNegative val="0"/>
            <c:bubble3D val="0"/>
            <c:spPr>
              <a:solidFill>
                <a:srgbClr val="7C878E"/>
              </a:solidFill>
              <a:ln>
                <a:noFill/>
              </a:ln>
              <a:effectLst/>
            </c:spPr>
            <c:extLst>
              <c:ext xmlns:c16="http://schemas.microsoft.com/office/drawing/2014/chart" uri="{C3380CC4-5D6E-409C-BE32-E72D297353CC}">
                <c16:uniqueId val="{00000009-B418-4C52-97A7-D51496A7DD57}"/>
              </c:ext>
            </c:extLst>
          </c:dPt>
          <c:dPt>
            <c:idx val="5"/>
            <c:invertIfNegative val="0"/>
            <c:bubble3D val="0"/>
            <c:spPr>
              <a:solidFill>
                <a:srgbClr val="7C878E"/>
              </a:solidFill>
              <a:ln>
                <a:noFill/>
              </a:ln>
              <a:effectLst/>
            </c:spPr>
            <c:extLst>
              <c:ext xmlns:c16="http://schemas.microsoft.com/office/drawing/2014/chart" uri="{C3380CC4-5D6E-409C-BE32-E72D297353CC}">
                <c16:uniqueId val="{0000000B-B418-4C52-97A7-D51496A7DD57}"/>
              </c:ext>
            </c:extLst>
          </c:dPt>
          <c:dPt>
            <c:idx val="6"/>
            <c:invertIfNegative val="0"/>
            <c:bubble3D val="0"/>
            <c:spPr>
              <a:solidFill>
                <a:srgbClr val="7C878E"/>
              </a:solidFill>
              <a:ln>
                <a:noFill/>
              </a:ln>
              <a:effectLst/>
            </c:spPr>
            <c:extLst>
              <c:ext xmlns:c16="http://schemas.microsoft.com/office/drawing/2014/chart" uri="{C3380CC4-5D6E-409C-BE32-E72D297353CC}">
                <c16:uniqueId val="{0000000D-B418-4C52-97A7-D51496A7DD57}"/>
              </c:ext>
            </c:extLst>
          </c:dPt>
          <c:dPt>
            <c:idx val="7"/>
            <c:invertIfNegative val="0"/>
            <c:bubble3D val="0"/>
            <c:spPr>
              <a:solidFill>
                <a:srgbClr val="7C878E"/>
              </a:solidFill>
              <a:ln>
                <a:noFill/>
              </a:ln>
              <a:effectLst/>
            </c:spPr>
            <c:extLst>
              <c:ext xmlns:c16="http://schemas.microsoft.com/office/drawing/2014/chart" uri="{C3380CC4-5D6E-409C-BE32-E72D297353CC}">
                <c16:uniqueId val="{0000000F-B418-4C52-97A7-D51496A7DD57}"/>
              </c:ext>
            </c:extLst>
          </c:dPt>
          <c:dPt>
            <c:idx val="8"/>
            <c:invertIfNegative val="0"/>
            <c:bubble3D val="0"/>
            <c:spPr>
              <a:solidFill>
                <a:srgbClr val="7C878E"/>
              </a:solidFill>
              <a:ln>
                <a:noFill/>
              </a:ln>
              <a:effectLst/>
            </c:spPr>
            <c:extLst>
              <c:ext xmlns:c16="http://schemas.microsoft.com/office/drawing/2014/chart" uri="{C3380CC4-5D6E-409C-BE32-E72D297353CC}">
                <c16:uniqueId val="{00000011-B418-4C52-97A7-D51496A7DD57}"/>
              </c:ext>
            </c:extLst>
          </c:dPt>
          <c:dPt>
            <c:idx val="9"/>
            <c:invertIfNegative val="0"/>
            <c:bubble3D val="0"/>
            <c:spPr>
              <a:solidFill>
                <a:srgbClr val="7C878E"/>
              </a:solidFill>
              <a:ln>
                <a:noFill/>
              </a:ln>
              <a:effectLst/>
            </c:spPr>
            <c:extLst>
              <c:ext xmlns:c16="http://schemas.microsoft.com/office/drawing/2014/chart" uri="{C3380CC4-5D6E-409C-BE32-E72D297353CC}">
                <c16:uniqueId val="{00000013-B418-4C52-97A7-D51496A7DD5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418-4C52-97A7-D51496A7DD5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418-4C52-97A7-D51496A7DD5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418-4C52-97A7-D51496A7DD5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418-4C52-97A7-D51496A7DD5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418-4C52-97A7-D51496A7DD5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418-4C52-97A7-D51496A7DD5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418-4C52-97A7-D51496A7DD5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418-4C52-97A7-D51496A7DD57}"/>
              </c:ext>
            </c:extLst>
          </c:dPt>
          <c:dPt>
            <c:idx val="20"/>
            <c:invertIfNegative val="0"/>
            <c:bubble3D val="0"/>
            <c:spPr>
              <a:solidFill>
                <a:srgbClr val="95682B"/>
              </a:solidFill>
              <a:ln>
                <a:noFill/>
              </a:ln>
              <a:effectLst/>
            </c:spPr>
            <c:extLst>
              <c:ext xmlns:c16="http://schemas.microsoft.com/office/drawing/2014/chart" uri="{C3380CC4-5D6E-409C-BE32-E72D297353CC}">
                <c16:uniqueId val="{00000025-B418-4C52-97A7-D51496A7DD57}"/>
              </c:ext>
            </c:extLst>
          </c:dPt>
          <c:dPt>
            <c:idx val="30"/>
            <c:invertIfNegative val="0"/>
            <c:bubble3D val="0"/>
            <c:spPr>
              <a:solidFill>
                <a:srgbClr val="FBBB27"/>
              </a:solidFill>
              <a:ln>
                <a:noFill/>
              </a:ln>
              <a:effectLst/>
            </c:spPr>
            <c:extLst>
              <c:ext xmlns:c16="http://schemas.microsoft.com/office/drawing/2014/chart" uri="{C3380CC4-5D6E-409C-BE32-E72D297353CC}">
                <c16:uniqueId val="{00000027-B418-4C52-97A7-D51496A7DD5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'F67'!$A$6:$A$38</c:f>
              <c:strCache>
                <c:ptCount val="33"/>
                <c:pt idx="0">
                  <c:v>Colima</c:v>
                </c:pt>
                <c:pt idx="1">
                  <c:v>Guerrero</c:v>
                </c:pt>
                <c:pt idx="2">
                  <c:v>Tabasco</c:v>
                </c:pt>
                <c:pt idx="3">
                  <c:v>Chiapas</c:v>
                </c:pt>
                <c:pt idx="4">
                  <c:v>Oaxaca</c:v>
                </c:pt>
                <c:pt idx="5">
                  <c:v>Nayarit</c:v>
                </c:pt>
                <c:pt idx="6">
                  <c:v>Puebla</c:v>
                </c:pt>
                <c:pt idx="7">
                  <c:v>Ciudad de México</c:v>
                </c:pt>
                <c:pt idx="8">
                  <c:v>Baja California Sur</c:v>
                </c:pt>
                <c:pt idx="9">
                  <c:v>Hidalgo</c:v>
                </c:pt>
                <c:pt idx="10">
                  <c:v>Estado de México</c:v>
                </c:pt>
                <c:pt idx="11">
                  <c:v>Campeche</c:v>
                </c:pt>
                <c:pt idx="12">
                  <c:v>Sinaloa</c:v>
                </c:pt>
                <c:pt idx="13">
                  <c:v>Morelos</c:v>
                </c:pt>
                <c:pt idx="14">
                  <c:v>Quintana Roo</c:v>
                </c:pt>
                <c:pt idx="15">
                  <c:v>Tlaxcala</c:v>
                </c:pt>
                <c:pt idx="16">
                  <c:v>Nuevo León</c:v>
                </c:pt>
                <c:pt idx="17">
                  <c:v>Sonora</c:v>
                </c:pt>
                <c:pt idx="18">
                  <c:v>San Luis Potosí</c:v>
                </c:pt>
                <c:pt idx="19">
                  <c:v>Baja California</c:v>
                </c:pt>
                <c:pt idx="20">
                  <c:v>Nacional</c:v>
                </c:pt>
                <c:pt idx="21">
                  <c:v>Coahuila</c:v>
                </c:pt>
                <c:pt idx="22">
                  <c:v>Aguascalientes</c:v>
                </c:pt>
                <c:pt idx="23">
                  <c:v>Chihuahua</c:v>
                </c:pt>
                <c:pt idx="24">
                  <c:v>Querétaro</c:v>
                </c:pt>
                <c:pt idx="25">
                  <c:v>Michoacán</c:v>
                </c:pt>
                <c:pt idx="26">
                  <c:v>Tamaulipas</c:v>
                </c:pt>
                <c:pt idx="27">
                  <c:v>Guanajuato</c:v>
                </c:pt>
                <c:pt idx="28">
                  <c:v>Yucatán</c:v>
                </c:pt>
                <c:pt idx="29">
                  <c:v>Veracruz</c:v>
                </c:pt>
                <c:pt idx="30">
                  <c:v>Jalisco</c:v>
                </c:pt>
                <c:pt idx="31">
                  <c:v>Durango</c:v>
                </c:pt>
                <c:pt idx="32">
                  <c:v>Zacatecas</c:v>
                </c:pt>
              </c:strCache>
            </c:strRef>
          </c:cat>
          <c:val>
            <c:numRef>
              <c:f>'F67'!$B$6:$B$38</c:f>
              <c:numCache>
                <c:formatCode>0.0</c:formatCode>
                <c:ptCount val="33"/>
                <c:pt idx="0">
                  <c:v>-10.448577680525201</c:v>
                </c:pt>
                <c:pt idx="1">
                  <c:v>-4.30701270016566</c:v>
                </c:pt>
                <c:pt idx="2">
                  <c:v>-4.2237865876250398</c:v>
                </c:pt>
                <c:pt idx="3">
                  <c:v>-3.8456265423635898</c:v>
                </c:pt>
                <c:pt idx="4">
                  <c:v>-2.8204356117635299</c:v>
                </c:pt>
                <c:pt idx="5">
                  <c:v>-2.1786927843294102</c:v>
                </c:pt>
                <c:pt idx="6">
                  <c:v>-0.80677093644823095</c:v>
                </c:pt>
                <c:pt idx="7">
                  <c:v>-0.33396808909662601</c:v>
                </c:pt>
                <c:pt idx="8">
                  <c:v>6.2814070351757706E-2</c:v>
                </c:pt>
                <c:pt idx="9">
                  <c:v>0.88193356452550598</c:v>
                </c:pt>
                <c:pt idx="10">
                  <c:v>0.91631744443243501</c:v>
                </c:pt>
                <c:pt idx="11">
                  <c:v>0.96060142001948001</c:v>
                </c:pt>
                <c:pt idx="12">
                  <c:v>1.18498808823984</c:v>
                </c:pt>
                <c:pt idx="13">
                  <c:v>1.3519634830481799</c:v>
                </c:pt>
                <c:pt idx="14">
                  <c:v>1.5521924718665101</c:v>
                </c:pt>
                <c:pt idx="15">
                  <c:v>1.5592853275581999</c:v>
                </c:pt>
                <c:pt idx="16">
                  <c:v>1.8855129017554499</c:v>
                </c:pt>
                <c:pt idx="17">
                  <c:v>2.3332336224947601</c:v>
                </c:pt>
                <c:pt idx="18">
                  <c:v>2.7210077130208599</c:v>
                </c:pt>
                <c:pt idx="19">
                  <c:v>2.7966746989461999</c:v>
                </c:pt>
                <c:pt idx="20">
                  <c:v>2.8428603411399398</c:v>
                </c:pt>
                <c:pt idx="21">
                  <c:v>2.9777857185397001</c:v>
                </c:pt>
                <c:pt idx="22">
                  <c:v>2.9969969969969998</c:v>
                </c:pt>
                <c:pt idx="23">
                  <c:v>3.0461053526081199</c:v>
                </c:pt>
                <c:pt idx="24">
                  <c:v>3.1418668543153001</c:v>
                </c:pt>
                <c:pt idx="25">
                  <c:v>4.4862563396155499</c:v>
                </c:pt>
                <c:pt idx="26">
                  <c:v>4.53875344149552</c:v>
                </c:pt>
                <c:pt idx="27">
                  <c:v>4.5921969615164304</c:v>
                </c:pt>
                <c:pt idx="28">
                  <c:v>5.1592594568638797</c:v>
                </c:pt>
                <c:pt idx="29">
                  <c:v>5.3323434361079602</c:v>
                </c:pt>
                <c:pt idx="30">
                  <c:v>6.3979510945789499</c:v>
                </c:pt>
                <c:pt idx="31">
                  <c:v>7.1037448090845601</c:v>
                </c:pt>
                <c:pt idx="32">
                  <c:v>8.9025156071072402</c:v>
                </c:pt>
              </c:numCache>
            </c:numRef>
          </c:val>
          <c:extLst>
            <c:ext xmlns:c16="http://schemas.microsoft.com/office/drawing/2014/chart" uri="{C3380CC4-5D6E-409C-BE32-E72D297353CC}">
              <c16:uniqueId val="{00000028-B418-4C52-97A7-D51496A7DD5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'F68'!$B$5</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810-4193-A448-5E098A8FF003}"/>
              </c:ext>
            </c:extLst>
          </c:dPt>
          <c:dPt>
            <c:idx val="1"/>
            <c:invertIfNegative val="0"/>
            <c:bubble3D val="0"/>
            <c:spPr>
              <a:solidFill>
                <a:srgbClr val="7C878E"/>
              </a:solidFill>
              <a:ln>
                <a:noFill/>
              </a:ln>
              <a:effectLst/>
            </c:spPr>
            <c:extLst>
              <c:ext xmlns:c16="http://schemas.microsoft.com/office/drawing/2014/chart" uri="{C3380CC4-5D6E-409C-BE32-E72D297353CC}">
                <c16:uniqueId val="{00000003-6810-4193-A448-5E098A8FF003}"/>
              </c:ext>
            </c:extLst>
          </c:dPt>
          <c:dPt>
            <c:idx val="2"/>
            <c:invertIfNegative val="0"/>
            <c:bubble3D val="0"/>
            <c:spPr>
              <a:solidFill>
                <a:srgbClr val="7C878E"/>
              </a:solidFill>
              <a:ln>
                <a:noFill/>
              </a:ln>
              <a:effectLst/>
            </c:spPr>
            <c:extLst>
              <c:ext xmlns:c16="http://schemas.microsoft.com/office/drawing/2014/chart" uri="{C3380CC4-5D6E-409C-BE32-E72D297353CC}">
                <c16:uniqueId val="{00000005-6810-4193-A448-5E098A8FF003}"/>
              </c:ext>
            </c:extLst>
          </c:dPt>
          <c:dPt>
            <c:idx val="3"/>
            <c:invertIfNegative val="0"/>
            <c:bubble3D val="0"/>
            <c:spPr>
              <a:solidFill>
                <a:srgbClr val="7C878E"/>
              </a:solidFill>
              <a:ln>
                <a:noFill/>
              </a:ln>
              <a:effectLst/>
            </c:spPr>
            <c:extLst>
              <c:ext xmlns:c16="http://schemas.microsoft.com/office/drawing/2014/chart" uri="{C3380CC4-5D6E-409C-BE32-E72D297353CC}">
                <c16:uniqueId val="{00000007-6810-4193-A448-5E098A8FF003}"/>
              </c:ext>
            </c:extLst>
          </c:dPt>
          <c:dPt>
            <c:idx val="4"/>
            <c:invertIfNegative val="0"/>
            <c:bubble3D val="0"/>
            <c:spPr>
              <a:solidFill>
                <a:srgbClr val="7C878E"/>
              </a:solidFill>
              <a:ln>
                <a:noFill/>
              </a:ln>
              <a:effectLst/>
            </c:spPr>
            <c:extLst>
              <c:ext xmlns:c16="http://schemas.microsoft.com/office/drawing/2014/chart" uri="{C3380CC4-5D6E-409C-BE32-E72D297353CC}">
                <c16:uniqueId val="{00000009-6810-4193-A448-5E098A8FF003}"/>
              </c:ext>
            </c:extLst>
          </c:dPt>
          <c:dPt>
            <c:idx val="5"/>
            <c:invertIfNegative val="0"/>
            <c:bubble3D val="0"/>
            <c:spPr>
              <a:solidFill>
                <a:srgbClr val="7C878E"/>
              </a:solidFill>
              <a:ln>
                <a:noFill/>
              </a:ln>
              <a:effectLst/>
            </c:spPr>
            <c:extLst>
              <c:ext xmlns:c16="http://schemas.microsoft.com/office/drawing/2014/chart" uri="{C3380CC4-5D6E-409C-BE32-E72D297353CC}">
                <c16:uniqueId val="{0000000B-6810-4193-A448-5E098A8FF003}"/>
              </c:ext>
            </c:extLst>
          </c:dPt>
          <c:dPt>
            <c:idx val="6"/>
            <c:invertIfNegative val="0"/>
            <c:bubble3D val="0"/>
            <c:spPr>
              <a:solidFill>
                <a:srgbClr val="7C878E"/>
              </a:solidFill>
              <a:ln>
                <a:noFill/>
              </a:ln>
              <a:effectLst/>
            </c:spPr>
            <c:extLst>
              <c:ext xmlns:c16="http://schemas.microsoft.com/office/drawing/2014/chart" uri="{C3380CC4-5D6E-409C-BE32-E72D297353CC}">
                <c16:uniqueId val="{0000000D-6810-4193-A448-5E098A8FF003}"/>
              </c:ext>
            </c:extLst>
          </c:dPt>
          <c:dPt>
            <c:idx val="7"/>
            <c:invertIfNegative val="0"/>
            <c:bubble3D val="0"/>
            <c:spPr>
              <a:solidFill>
                <a:srgbClr val="7C878E"/>
              </a:solidFill>
              <a:ln>
                <a:noFill/>
              </a:ln>
              <a:effectLst/>
            </c:spPr>
            <c:extLst>
              <c:ext xmlns:c16="http://schemas.microsoft.com/office/drawing/2014/chart" uri="{C3380CC4-5D6E-409C-BE32-E72D297353CC}">
                <c16:uniqueId val="{0000000F-6810-4193-A448-5E098A8FF003}"/>
              </c:ext>
            </c:extLst>
          </c:dPt>
          <c:dPt>
            <c:idx val="8"/>
            <c:invertIfNegative val="0"/>
            <c:bubble3D val="0"/>
            <c:spPr>
              <a:solidFill>
                <a:srgbClr val="7C878E"/>
              </a:solidFill>
              <a:ln>
                <a:noFill/>
              </a:ln>
              <a:effectLst/>
            </c:spPr>
            <c:extLst>
              <c:ext xmlns:c16="http://schemas.microsoft.com/office/drawing/2014/chart" uri="{C3380CC4-5D6E-409C-BE32-E72D297353CC}">
                <c16:uniqueId val="{00000011-6810-4193-A448-5E098A8FF003}"/>
              </c:ext>
            </c:extLst>
          </c:dPt>
          <c:dPt>
            <c:idx val="9"/>
            <c:invertIfNegative val="0"/>
            <c:bubble3D val="0"/>
            <c:spPr>
              <a:solidFill>
                <a:srgbClr val="7C878E"/>
              </a:solidFill>
              <a:ln>
                <a:noFill/>
              </a:ln>
              <a:effectLst/>
            </c:spPr>
            <c:extLst>
              <c:ext xmlns:c16="http://schemas.microsoft.com/office/drawing/2014/chart" uri="{C3380CC4-5D6E-409C-BE32-E72D297353CC}">
                <c16:uniqueId val="{00000013-6810-4193-A448-5E098A8FF00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810-4193-A448-5E098A8FF00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810-4193-A448-5E098A8FF00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810-4193-A448-5E098A8FF003}"/>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810-4193-A448-5E098A8FF003}"/>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810-4193-A448-5E098A8FF00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810-4193-A448-5E098A8FF00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810-4193-A448-5E098A8FF003}"/>
              </c:ext>
            </c:extLst>
          </c:dPt>
          <c:dPt>
            <c:idx val="17"/>
            <c:invertIfNegative val="0"/>
            <c:bubble3D val="0"/>
            <c:spPr>
              <a:solidFill>
                <a:srgbClr val="95682B"/>
              </a:solidFill>
              <a:ln>
                <a:noFill/>
              </a:ln>
              <a:effectLst/>
            </c:spPr>
            <c:extLst>
              <c:ext xmlns:c16="http://schemas.microsoft.com/office/drawing/2014/chart" uri="{C3380CC4-5D6E-409C-BE32-E72D297353CC}">
                <c16:uniqueId val="{00000023-6810-4193-A448-5E098A8FF003}"/>
              </c:ext>
            </c:extLst>
          </c:dPt>
          <c:dPt>
            <c:idx val="30"/>
            <c:invertIfNegative val="0"/>
            <c:bubble3D val="0"/>
            <c:spPr>
              <a:solidFill>
                <a:srgbClr val="FBBB27"/>
              </a:solidFill>
              <a:ln>
                <a:noFill/>
              </a:ln>
              <a:effectLst/>
            </c:spPr>
            <c:extLst>
              <c:ext xmlns:c16="http://schemas.microsoft.com/office/drawing/2014/chart" uri="{C3380CC4-5D6E-409C-BE32-E72D297353CC}">
                <c16:uniqueId val="{00000025-6810-4193-A448-5E098A8FF00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'F68'!$A$6:$A$38</c:f>
              <c:strCache>
                <c:ptCount val="33"/>
                <c:pt idx="0">
                  <c:v>Colima</c:v>
                </c:pt>
                <c:pt idx="1">
                  <c:v>Tabasco</c:v>
                </c:pt>
                <c:pt idx="2">
                  <c:v>Chihuahua</c:v>
                </c:pt>
                <c:pt idx="3">
                  <c:v>Nayarit</c:v>
                </c:pt>
                <c:pt idx="4">
                  <c:v>Baja California</c:v>
                </c:pt>
                <c:pt idx="5">
                  <c:v>Oaxaca</c:v>
                </c:pt>
                <c:pt idx="6">
                  <c:v>Chiapas</c:v>
                </c:pt>
                <c:pt idx="7">
                  <c:v>Tlaxcala</c:v>
                </c:pt>
                <c:pt idx="8">
                  <c:v>Campeche</c:v>
                </c:pt>
                <c:pt idx="9">
                  <c:v>Tamaulipas</c:v>
                </c:pt>
                <c:pt idx="10">
                  <c:v>Coahuila</c:v>
                </c:pt>
                <c:pt idx="11">
                  <c:v>Puebla</c:v>
                </c:pt>
                <c:pt idx="12">
                  <c:v>Nuevo León</c:v>
                </c:pt>
                <c:pt idx="13">
                  <c:v>Guerrero</c:v>
                </c:pt>
                <c:pt idx="14">
                  <c:v>Sonora</c:v>
                </c:pt>
                <c:pt idx="15">
                  <c:v>Morelos</c:v>
                </c:pt>
                <c:pt idx="16">
                  <c:v>Sinaloa</c:v>
                </c:pt>
                <c:pt idx="17">
                  <c:v>Nacional</c:v>
                </c:pt>
                <c:pt idx="18">
                  <c:v>Zacatecas</c:v>
                </c:pt>
                <c:pt idx="19">
                  <c:v>Ciudad de México</c:v>
                </c:pt>
                <c:pt idx="20">
                  <c:v>Hidalgo</c:v>
                </c:pt>
                <c:pt idx="21">
                  <c:v>Baja California Sur</c:v>
                </c:pt>
                <c:pt idx="22">
                  <c:v>Estado de México</c:v>
                </c:pt>
                <c:pt idx="23">
                  <c:v>Yucatán</c:v>
                </c:pt>
                <c:pt idx="24">
                  <c:v>San Luis Potosí</c:v>
                </c:pt>
                <c:pt idx="25">
                  <c:v>Michoacán</c:v>
                </c:pt>
                <c:pt idx="26">
                  <c:v>Querétaro</c:v>
                </c:pt>
                <c:pt idx="27">
                  <c:v>Aguascalientes</c:v>
                </c:pt>
                <c:pt idx="28">
                  <c:v>Durango</c:v>
                </c:pt>
                <c:pt idx="29">
                  <c:v>Quintana Roo</c:v>
                </c:pt>
                <c:pt idx="30">
                  <c:v>Jalisco</c:v>
                </c:pt>
                <c:pt idx="31">
                  <c:v>Veracruz</c:v>
                </c:pt>
                <c:pt idx="32">
                  <c:v>Guanajuato</c:v>
                </c:pt>
              </c:strCache>
            </c:strRef>
          </c:cat>
          <c:val>
            <c:numRef>
              <c:f>'F68'!$B$6:$B$38</c:f>
              <c:numCache>
                <c:formatCode>0.0</c:formatCode>
                <c:ptCount val="33"/>
                <c:pt idx="0">
                  <c:v>-8.4875811483998707</c:v>
                </c:pt>
                <c:pt idx="1">
                  <c:v>-4.9247578378334698</c:v>
                </c:pt>
                <c:pt idx="2">
                  <c:v>-3.5503739505099201</c:v>
                </c:pt>
                <c:pt idx="3">
                  <c:v>-2.9467734984879099</c:v>
                </c:pt>
                <c:pt idx="4">
                  <c:v>-2.22206081700203</c:v>
                </c:pt>
                <c:pt idx="5">
                  <c:v>-2.2138407092466701</c:v>
                </c:pt>
                <c:pt idx="6">
                  <c:v>-1.7335058304874</c:v>
                </c:pt>
                <c:pt idx="7">
                  <c:v>-1.1111892811461199</c:v>
                </c:pt>
                <c:pt idx="8">
                  <c:v>-0.81411126187245197</c:v>
                </c:pt>
                <c:pt idx="9">
                  <c:v>-0.35496404947205101</c:v>
                </c:pt>
                <c:pt idx="10">
                  <c:v>9.0155942654934804E-2</c:v>
                </c:pt>
                <c:pt idx="11">
                  <c:v>0.21943667873884901</c:v>
                </c:pt>
                <c:pt idx="12">
                  <c:v>0.58642057734006303</c:v>
                </c:pt>
                <c:pt idx="13">
                  <c:v>0.84486443919451504</c:v>
                </c:pt>
                <c:pt idx="14">
                  <c:v>0.95505072499295596</c:v>
                </c:pt>
                <c:pt idx="15">
                  <c:v>1.2606055836324099</c:v>
                </c:pt>
                <c:pt idx="16">
                  <c:v>1.4218914283003099</c:v>
                </c:pt>
                <c:pt idx="17">
                  <c:v>1.49669093961711</c:v>
                </c:pt>
                <c:pt idx="18">
                  <c:v>1.8587366062383901</c:v>
                </c:pt>
                <c:pt idx="19">
                  <c:v>2.1635254583183099</c:v>
                </c:pt>
                <c:pt idx="20">
                  <c:v>2.78351176051437</c:v>
                </c:pt>
                <c:pt idx="21">
                  <c:v>2.8645662758455002</c:v>
                </c:pt>
                <c:pt idx="22">
                  <c:v>3.2044820418997801</c:v>
                </c:pt>
                <c:pt idx="23">
                  <c:v>3.3548836285333299</c:v>
                </c:pt>
                <c:pt idx="24">
                  <c:v>3.7695427566820401</c:v>
                </c:pt>
                <c:pt idx="25">
                  <c:v>4.48256284815238</c:v>
                </c:pt>
                <c:pt idx="26">
                  <c:v>4.7037505119703598</c:v>
                </c:pt>
                <c:pt idx="27">
                  <c:v>5.3866908690919999</c:v>
                </c:pt>
                <c:pt idx="28">
                  <c:v>5.4175299131950396</c:v>
                </c:pt>
                <c:pt idx="29">
                  <c:v>5.5362188421762104</c:v>
                </c:pt>
                <c:pt idx="30">
                  <c:v>5.74055410614225</c:v>
                </c:pt>
                <c:pt idx="31">
                  <c:v>6.8702154918593799</c:v>
                </c:pt>
                <c:pt idx="32">
                  <c:v>7.4075231562116297</c:v>
                </c:pt>
              </c:numCache>
            </c:numRef>
          </c:val>
          <c:extLst>
            <c:ext xmlns:c16="http://schemas.microsoft.com/office/drawing/2014/chart" uri="{C3380CC4-5D6E-409C-BE32-E72D297353CC}">
              <c16:uniqueId val="{00000026-6810-4193-A448-5E098A8FF00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9B6-4AB9-9550-063C91938A50}"/>
              </c:ext>
            </c:extLst>
          </c:dPt>
          <c:dPt>
            <c:idx val="16"/>
            <c:invertIfNegative val="0"/>
            <c:bubble3D val="0"/>
            <c:extLst>
              <c:ext xmlns:c16="http://schemas.microsoft.com/office/drawing/2014/chart" uri="{C3380CC4-5D6E-409C-BE32-E72D297353CC}">
                <c16:uniqueId val="{00000001-49B6-4AB9-9550-063C91938A50}"/>
              </c:ext>
            </c:extLst>
          </c:dPt>
          <c:dPt>
            <c:idx val="20"/>
            <c:invertIfNegative val="0"/>
            <c:bubble3D val="0"/>
            <c:spPr>
              <a:solidFill>
                <a:srgbClr val="FAD496"/>
              </a:solidFill>
              <a:ln>
                <a:noFill/>
              </a:ln>
              <a:effectLst/>
            </c:spPr>
            <c:extLst>
              <c:ext xmlns:c16="http://schemas.microsoft.com/office/drawing/2014/chart" uri="{C3380CC4-5D6E-409C-BE32-E72D297353CC}">
                <c16:uniqueId val="{00000003-49B6-4AB9-9550-063C91938A50}"/>
              </c:ext>
            </c:extLst>
          </c:dPt>
          <c:dPt>
            <c:idx val="30"/>
            <c:invertIfNegative val="0"/>
            <c:bubble3D val="0"/>
            <c:extLst>
              <c:ext xmlns:c16="http://schemas.microsoft.com/office/drawing/2014/chart" uri="{C3380CC4-5D6E-409C-BE32-E72D297353CC}">
                <c16:uniqueId val="{00000004-49B6-4AB9-9550-063C91938A50}"/>
              </c:ext>
            </c:extLst>
          </c:dPt>
          <c:dPt>
            <c:idx val="31"/>
            <c:invertIfNegative val="0"/>
            <c:bubble3D val="0"/>
            <c:spPr>
              <a:solidFill>
                <a:srgbClr val="FBBB27"/>
              </a:solidFill>
              <a:ln>
                <a:noFill/>
              </a:ln>
              <a:effectLst/>
            </c:spPr>
            <c:extLst>
              <c:ext xmlns:c16="http://schemas.microsoft.com/office/drawing/2014/chart" uri="{C3380CC4-5D6E-409C-BE32-E72D297353CC}">
                <c16:uniqueId val="{00000006-49B6-4AB9-9550-063C91938A5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'F7'!$A$5:$A$50</c:f>
              <c:strCache>
                <c:ptCount val="46"/>
                <c:pt idx="0">
                  <c:v>Huatabampo, Son.</c:v>
                </c:pt>
                <c:pt idx="1">
                  <c:v>Culiacán, Sin.</c:v>
                </c:pt>
                <c:pt idx="2">
                  <c:v>Mexicali, B. C.</c:v>
                </c:pt>
                <c:pt idx="3">
                  <c:v>Cd. Juárez, Chih</c:v>
                </c:pt>
                <c:pt idx="4">
                  <c:v>Tampico, Tamps.</c:v>
                </c:pt>
                <c:pt idx="5">
                  <c:v>Matamoros, Tamps.</c:v>
                </c:pt>
                <c:pt idx="6">
                  <c:v>Morelia, Mich</c:v>
                </c:pt>
                <c:pt idx="7">
                  <c:v>Veracruz, Ver.</c:v>
                </c:pt>
                <c:pt idx="8">
                  <c:v>Villahermosa, Tab.</c:v>
                </c:pt>
                <c:pt idx="9">
                  <c:v>Tapachula, Chis.</c:v>
                </c:pt>
                <c:pt idx="10">
                  <c:v>Cd. Acuña, Coah.</c:v>
                </c:pt>
                <c:pt idx="11">
                  <c:v>Monclova, Coah.</c:v>
                </c:pt>
                <c:pt idx="12">
                  <c:v>Aguascalientes, Ags.</c:v>
                </c:pt>
                <c:pt idx="13">
                  <c:v>Tlaxcala, Tlax.</c:v>
                </c:pt>
                <c:pt idx="14">
                  <c:v>León, Gto.</c:v>
                </c:pt>
                <c:pt idx="15">
                  <c:v>Toluca, Edo. de Méx.</c:v>
                </c:pt>
                <c:pt idx="16">
                  <c:v>Monterrey, N. L.</c:v>
                </c:pt>
                <c:pt idx="17">
                  <c:v>Chetumal, Q. R.</c:v>
                </c:pt>
                <c:pt idx="18">
                  <c:v>Córdoba, Ver.</c:v>
                </c:pt>
                <c:pt idx="19">
                  <c:v>Iguala, Gro.</c:v>
                </c:pt>
                <c:pt idx="20">
                  <c:v>Tepatitlán, Jal.</c:v>
                </c:pt>
                <c:pt idx="21">
                  <c:v>Tijuana, B. C.</c:v>
                </c:pt>
                <c:pt idx="22">
                  <c:v>Oaxaca, Oax.</c:v>
                </c:pt>
                <c:pt idx="23">
                  <c:v>San Luis Potosí, S. L. P.</c:v>
                </c:pt>
                <c:pt idx="24">
                  <c:v>Colima, Col.</c:v>
                </c:pt>
                <c:pt idx="25">
                  <c:v>Ciudad de México</c:v>
                </c:pt>
                <c:pt idx="26">
                  <c:v>Hermosillo, Son.</c:v>
                </c:pt>
                <c:pt idx="27">
                  <c:v>Cuernavaca, Mor.</c:v>
                </c:pt>
                <c:pt idx="28">
                  <c:v>Torreón, Coah.</c:v>
                </c:pt>
                <c:pt idx="29">
                  <c:v>Durango, Dgo.</c:v>
                </c:pt>
                <c:pt idx="30">
                  <c:v>Tulancingo, Hgo.</c:v>
                </c:pt>
                <c:pt idx="31">
                  <c:v>Guadalajara, Jal.</c:v>
                </c:pt>
                <c:pt idx="32">
                  <c:v>Tepic, Nay.</c:v>
                </c:pt>
                <c:pt idx="33">
                  <c:v>Campeche, Camp.</c:v>
                </c:pt>
                <c:pt idx="34">
                  <c:v>Cortazar, Gto.</c:v>
                </c:pt>
                <c:pt idx="35">
                  <c:v>Jacona, Mich.</c:v>
                </c:pt>
                <c:pt idx="36">
                  <c:v>Fresnillo, Zac.</c:v>
                </c:pt>
                <c:pt idx="37">
                  <c:v>	La Paz, B. C. S.</c:v>
                </c:pt>
                <c:pt idx="38">
                  <c:v>Puebla, Pue.</c:v>
                </c:pt>
                <c:pt idx="39">
                  <c:v>Cd. Jiménez, Chih.</c:v>
                </c:pt>
                <c:pt idx="40">
                  <c:v>Chihuahua, Chih.</c:v>
                </c:pt>
                <c:pt idx="41">
                  <c:v>San Andrés Tuxtla, Ver.</c:v>
                </c:pt>
                <c:pt idx="42">
                  <c:v>Mérida, Yuc.</c:v>
                </c:pt>
                <c:pt idx="43">
                  <c:v>Acapulco, Gro.</c:v>
                </c:pt>
                <c:pt idx="44">
                  <c:v>Querétaro, Qro.</c:v>
                </c:pt>
                <c:pt idx="45">
                  <c:v>Tehuantepec, Oax.</c:v>
                </c:pt>
              </c:strCache>
            </c:strRef>
          </c:cat>
          <c:val>
            <c:numRef>
              <c:f>'F7'!$D$5:$D$50</c:f>
              <c:numCache>
                <c:formatCode>General</c:formatCode>
                <c:ptCount val="46"/>
                <c:pt idx="0">
                  <c:v>-0.42</c:v>
                </c:pt>
                <c:pt idx="1">
                  <c:v>0.45</c:v>
                </c:pt>
                <c:pt idx="2">
                  <c:v>0.65</c:v>
                </c:pt>
                <c:pt idx="3">
                  <c:v>2.34</c:v>
                </c:pt>
                <c:pt idx="4">
                  <c:v>2.9</c:v>
                </c:pt>
                <c:pt idx="5">
                  <c:v>2.91</c:v>
                </c:pt>
                <c:pt idx="6">
                  <c:v>3.47</c:v>
                </c:pt>
                <c:pt idx="7">
                  <c:v>3.51</c:v>
                </c:pt>
                <c:pt idx="8">
                  <c:v>3.68</c:v>
                </c:pt>
                <c:pt idx="9">
                  <c:v>3.72</c:v>
                </c:pt>
                <c:pt idx="10">
                  <c:v>3.77</c:v>
                </c:pt>
                <c:pt idx="11">
                  <c:v>3.78</c:v>
                </c:pt>
                <c:pt idx="12">
                  <c:v>3.85</c:v>
                </c:pt>
                <c:pt idx="13">
                  <c:v>3.89</c:v>
                </c:pt>
                <c:pt idx="14">
                  <c:v>3.99</c:v>
                </c:pt>
                <c:pt idx="15">
                  <c:v>4.07</c:v>
                </c:pt>
                <c:pt idx="16">
                  <c:v>4.13</c:v>
                </c:pt>
                <c:pt idx="17">
                  <c:v>4.1399999999999997</c:v>
                </c:pt>
                <c:pt idx="18">
                  <c:v>4.2699999999999996</c:v>
                </c:pt>
                <c:pt idx="19">
                  <c:v>4.3899999999999997</c:v>
                </c:pt>
                <c:pt idx="20">
                  <c:v>4.49</c:v>
                </c:pt>
                <c:pt idx="21">
                  <c:v>4.5</c:v>
                </c:pt>
                <c:pt idx="22">
                  <c:v>4.5999999999999996</c:v>
                </c:pt>
                <c:pt idx="23">
                  <c:v>4.6100000000000003</c:v>
                </c:pt>
                <c:pt idx="24">
                  <c:v>4.74</c:v>
                </c:pt>
                <c:pt idx="25">
                  <c:v>4.75</c:v>
                </c:pt>
                <c:pt idx="26">
                  <c:v>4.83</c:v>
                </c:pt>
                <c:pt idx="27">
                  <c:v>4.84</c:v>
                </c:pt>
                <c:pt idx="28">
                  <c:v>4.8899999999999997</c:v>
                </c:pt>
                <c:pt idx="29">
                  <c:v>4.9000000000000004</c:v>
                </c:pt>
                <c:pt idx="30">
                  <c:v>4.9000000000000004</c:v>
                </c:pt>
                <c:pt idx="31">
                  <c:v>4.9400000000000004</c:v>
                </c:pt>
                <c:pt idx="32">
                  <c:v>4.9400000000000004</c:v>
                </c:pt>
                <c:pt idx="33">
                  <c:v>4.9800000000000004</c:v>
                </c:pt>
                <c:pt idx="34">
                  <c:v>4.9800000000000004</c:v>
                </c:pt>
                <c:pt idx="35">
                  <c:v>5</c:v>
                </c:pt>
                <c:pt idx="36">
                  <c:v>5.04</c:v>
                </c:pt>
                <c:pt idx="37">
                  <c:v>5.05</c:v>
                </c:pt>
                <c:pt idx="38">
                  <c:v>5.18</c:v>
                </c:pt>
                <c:pt idx="39">
                  <c:v>5.23</c:v>
                </c:pt>
                <c:pt idx="40">
                  <c:v>5.23</c:v>
                </c:pt>
                <c:pt idx="41">
                  <c:v>5.36</c:v>
                </c:pt>
                <c:pt idx="42">
                  <c:v>5.37</c:v>
                </c:pt>
                <c:pt idx="43">
                  <c:v>5.44</c:v>
                </c:pt>
                <c:pt idx="44">
                  <c:v>5.81</c:v>
                </c:pt>
                <c:pt idx="45">
                  <c:v>6.12</c:v>
                </c:pt>
              </c:numCache>
            </c:numRef>
          </c:val>
          <c:extLst>
            <c:ext xmlns:c16="http://schemas.microsoft.com/office/drawing/2014/chart" uri="{C3380CC4-5D6E-409C-BE32-E72D297353CC}">
              <c16:uniqueId val="{00000007-49B6-4AB9-9550-063C91938A50}"/>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'F7'!$A$62</c:f>
              <c:strCache>
                <c:ptCount val="1"/>
                <c:pt idx="0">
                  <c:v>Nacional</c:v>
                </c:pt>
              </c:strCache>
            </c:strRef>
          </c:tx>
          <c:spPr>
            <a:ln w="63500">
              <a:solidFill>
                <a:srgbClr val="ED7D31"/>
              </a:solidFill>
              <a:prstDash val="sysDot"/>
            </a:ln>
          </c:spPr>
          <c:marker>
            <c:spPr>
              <a:noFill/>
              <a:ln>
                <a:noFill/>
              </a:ln>
            </c:spPr>
          </c:marker>
          <c:dLbls>
            <c:dLbl>
              <c:idx val="0"/>
              <c:delete val="1"/>
              <c:extLst>
                <c:ext xmlns:c15="http://schemas.microsoft.com/office/drawing/2012/chart" uri="{CE6537A1-D6FC-4f65-9D91-7224C49458BB}"/>
                <c:ext xmlns:c16="http://schemas.microsoft.com/office/drawing/2014/chart" uri="{C3380CC4-5D6E-409C-BE32-E72D297353CC}">
                  <c16:uniqueId val="{00000008-49B6-4AB9-9550-063C91938A50}"/>
                </c:ext>
              </c:extLst>
            </c:dLbl>
            <c:dLbl>
              <c:idx val="1"/>
              <c:layout>
                <c:manualLayout>
                  <c:x val="-6.6635802469135877E-2"/>
                  <c:y val="0.38434210526315787"/>
                </c:manualLayout>
              </c:layout>
              <c:spPr>
                <a:solidFill>
                  <a:srgbClr val="FAD496"/>
                </a:solidFill>
                <a:ln>
                  <a:noFill/>
                </a:ln>
                <a:effectLst/>
              </c:spPr>
              <c:txPr>
                <a:bodyPr rot="-5400000" vert="horz" wrap="square" lIns="38100" tIns="19050" rIns="38100" bIns="19050" anchor="ctr">
                  <a:spAutoFit/>
                </a:bodyPr>
                <a:lstStyle/>
                <a:p>
                  <a:pPr>
                    <a:defRPr sz="1000" b="1"/>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9B6-4AB9-9550-063C91938A50}"/>
                </c:ext>
              </c:extLst>
            </c:dLbl>
            <c:spPr>
              <a:solidFill>
                <a:srgbClr val="FAD496"/>
              </a:solidFill>
              <a:ln>
                <a:noFill/>
              </a:ln>
              <a:effectLst/>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'F7'!$D$63:$D$64</c:f>
              <c:numCache>
                <c:formatCode>General</c:formatCode>
                <c:ptCount val="2"/>
                <c:pt idx="0">
                  <c:v>4.41</c:v>
                </c:pt>
                <c:pt idx="1">
                  <c:v>4.41</c:v>
                </c:pt>
              </c:numCache>
            </c:numRef>
          </c:xVal>
          <c:yVal>
            <c:numRef>
              <c:f>'F7'!$A$63:$A$64</c:f>
              <c:numCache>
                <c:formatCode>General</c:formatCode>
                <c:ptCount val="2"/>
                <c:pt idx="0">
                  <c:v>0</c:v>
                </c:pt>
                <c:pt idx="1">
                  <c:v>1</c:v>
                </c:pt>
              </c:numCache>
            </c:numRef>
          </c:yVal>
          <c:smooth val="0"/>
          <c:extLst>
            <c:ext xmlns:c16="http://schemas.microsoft.com/office/drawing/2014/chart" uri="{C3380CC4-5D6E-409C-BE32-E72D297353CC}">
              <c16:uniqueId val="{0000000A-49B6-4AB9-9550-063C91938A50}"/>
            </c:ext>
          </c:extLst>
        </c:ser>
        <c:dLbls>
          <c:showLegendKey val="0"/>
          <c:showVal val="0"/>
          <c:showCatName val="0"/>
          <c:showSerName val="0"/>
          <c:showPercent val="0"/>
          <c:showBubbleSize val="0"/>
        </c:dLbls>
        <c:axId val="426966616"/>
        <c:axId val="426971536"/>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1"/>
        </c:scaling>
        <c:delete val="1"/>
        <c:axPos val="b"/>
        <c:numFmt formatCode="General" sourceLinked="1"/>
        <c:majorTickMark val="out"/>
        <c:minorTickMark val="none"/>
        <c:tickLblPos val="nextTo"/>
        <c:crossAx val="49014272"/>
        <c:crosses val="autoZero"/>
        <c:crossBetween val="between"/>
      </c:valAx>
      <c:valAx>
        <c:axId val="426971536"/>
        <c:scaling>
          <c:orientation val="minMax"/>
          <c:max val="1"/>
        </c:scaling>
        <c:delete val="1"/>
        <c:axPos val="r"/>
        <c:numFmt formatCode="General" sourceLinked="1"/>
        <c:majorTickMark val="out"/>
        <c:minorTickMark val="none"/>
        <c:tickLblPos val="nextTo"/>
        <c:crossAx val="426966616"/>
        <c:crosses val="max"/>
        <c:crossBetween val="midCat"/>
      </c:valAx>
      <c:valAx>
        <c:axId val="426966616"/>
        <c:scaling>
          <c:orientation val="minMax"/>
        </c:scaling>
        <c:delete val="1"/>
        <c:axPos val="b"/>
        <c:numFmt formatCode="General" sourceLinked="1"/>
        <c:majorTickMark val="out"/>
        <c:minorTickMark val="none"/>
        <c:tickLblPos val="nextTo"/>
        <c:crossAx val="426971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extLst>
              <c:ext xmlns:c16="http://schemas.microsoft.com/office/drawing/2014/chart" uri="{C3380CC4-5D6E-409C-BE32-E72D297353CC}">
                <c16:uniqueId val="{00000000-5FFC-46B5-862F-EBB9727C693B}"/>
              </c:ext>
            </c:extLst>
          </c:dPt>
          <c:dPt>
            <c:idx val="1"/>
            <c:invertIfNegative val="0"/>
            <c:bubble3D val="0"/>
            <c:spPr>
              <a:solidFill>
                <a:srgbClr val="FBBB27"/>
              </a:solidFill>
            </c:spPr>
            <c:extLst>
              <c:ext xmlns:c16="http://schemas.microsoft.com/office/drawing/2014/chart" uri="{C3380CC4-5D6E-409C-BE32-E72D297353CC}">
                <c16:uniqueId val="{00000002-5FFC-46B5-862F-EBB9727C693B}"/>
              </c:ext>
            </c:extLst>
          </c:dPt>
          <c:dPt>
            <c:idx val="11"/>
            <c:invertIfNegative val="0"/>
            <c:bubble3D val="0"/>
            <c:extLst>
              <c:ext xmlns:c16="http://schemas.microsoft.com/office/drawing/2014/chart" uri="{C3380CC4-5D6E-409C-BE32-E72D297353CC}">
                <c16:uniqueId val="{00000003-5FFC-46B5-862F-EBB9727C693B}"/>
              </c:ext>
            </c:extLst>
          </c:dPt>
          <c:dPt>
            <c:idx val="12"/>
            <c:invertIfNegative val="0"/>
            <c:bubble3D val="0"/>
            <c:extLst>
              <c:ext xmlns:c16="http://schemas.microsoft.com/office/drawing/2014/chart" uri="{C3380CC4-5D6E-409C-BE32-E72D297353CC}">
                <c16:uniqueId val="{00000004-5FFC-46B5-862F-EBB9727C693B}"/>
              </c:ext>
            </c:extLst>
          </c:dPt>
          <c:dPt>
            <c:idx val="13"/>
            <c:invertIfNegative val="0"/>
            <c:bubble3D val="0"/>
            <c:spPr>
              <a:solidFill>
                <a:srgbClr val="FBBB27"/>
              </a:solidFill>
            </c:spPr>
            <c:extLst>
              <c:ext xmlns:c16="http://schemas.microsoft.com/office/drawing/2014/chart" uri="{C3380CC4-5D6E-409C-BE32-E72D297353CC}">
                <c16:uniqueId val="{00000006-5FFC-46B5-862F-EBB9727C693B}"/>
              </c:ext>
            </c:extLst>
          </c:dPt>
          <c:dPt>
            <c:idx val="23"/>
            <c:invertIfNegative val="0"/>
            <c:bubble3D val="0"/>
            <c:extLst>
              <c:ext xmlns:c16="http://schemas.microsoft.com/office/drawing/2014/chart" uri="{C3380CC4-5D6E-409C-BE32-E72D297353CC}">
                <c16:uniqueId val="{00000007-5FFC-46B5-862F-EBB9727C693B}"/>
              </c:ext>
            </c:extLst>
          </c:dPt>
          <c:dPt>
            <c:idx val="24"/>
            <c:invertIfNegative val="0"/>
            <c:bubble3D val="0"/>
            <c:extLst>
              <c:ext xmlns:c16="http://schemas.microsoft.com/office/drawing/2014/chart" uri="{C3380CC4-5D6E-409C-BE32-E72D297353CC}">
                <c16:uniqueId val="{00000008-5FFC-46B5-862F-EBB9727C693B}"/>
              </c:ext>
            </c:extLst>
          </c:dPt>
          <c:dPt>
            <c:idx val="25"/>
            <c:invertIfNegative val="0"/>
            <c:bubble3D val="0"/>
            <c:spPr>
              <a:solidFill>
                <a:srgbClr val="FBBB27"/>
              </a:solidFill>
            </c:spPr>
            <c:extLst>
              <c:ext xmlns:c16="http://schemas.microsoft.com/office/drawing/2014/chart" uri="{C3380CC4-5D6E-409C-BE32-E72D297353CC}">
                <c16:uniqueId val="{0000000A-5FFC-46B5-862F-EBB9727C693B}"/>
              </c:ext>
            </c:extLst>
          </c:dPt>
          <c:dPt>
            <c:idx val="35"/>
            <c:invertIfNegative val="0"/>
            <c:bubble3D val="0"/>
            <c:extLst>
              <c:ext xmlns:c16="http://schemas.microsoft.com/office/drawing/2014/chart" uri="{C3380CC4-5D6E-409C-BE32-E72D297353CC}">
                <c16:uniqueId val="{0000000B-5FFC-46B5-862F-EBB9727C693B}"/>
              </c:ext>
            </c:extLst>
          </c:dPt>
          <c:dPt>
            <c:idx val="36"/>
            <c:invertIfNegative val="0"/>
            <c:bubble3D val="0"/>
            <c:extLst>
              <c:ext xmlns:c16="http://schemas.microsoft.com/office/drawing/2014/chart" uri="{C3380CC4-5D6E-409C-BE32-E72D297353CC}">
                <c16:uniqueId val="{0000000C-5FFC-46B5-862F-EBB9727C693B}"/>
              </c:ext>
            </c:extLst>
          </c:dPt>
          <c:dPt>
            <c:idx val="37"/>
            <c:invertIfNegative val="0"/>
            <c:bubble3D val="0"/>
            <c:spPr>
              <a:solidFill>
                <a:srgbClr val="FBBB27"/>
              </a:solidFill>
            </c:spPr>
            <c:extLst>
              <c:ext xmlns:c16="http://schemas.microsoft.com/office/drawing/2014/chart" uri="{C3380CC4-5D6E-409C-BE32-E72D297353CC}">
                <c16:uniqueId val="{0000000E-5FFC-46B5-862F-EBB9727C693B}"/>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8"/>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strLit>
          </c:cat>
          <c:val>
            <c:numLit>
              <c:formatCode>General</c:formatCode>
              <c:ptCount val="3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186</c:v>
              </c:pt>
              <c:pt idx="37">
                <c:v>128</c:v>
              </c:pt>
            </c:numLit>
          </c:val>
          <c:extLst>
            <c:ext xmlns:c16="http://schemas.microsoft.com/office/drawing/2014/chart" uri="{C3380CC4-5D6E-409C-BE32-E72D297353CC}">
              <c16:uniqueId val="{0000000F-5FFC-46B5-862F-EBB9727C693B}"/>
            </c:ext>
          </c:extLst>
        </c:ser>
        <c:dLbls>
          <c:showLegendKey val="0"/>
          <c:showVal val="1"/>
          <c:showCatName val="0"/>
          <c:showSerName val="0"/>
          <c:showPercent val="0"/>
          <c:showBubbleSize val="0"/>
        </c:dLbls>
        <c:gapWidth val="150"/>
        <c:overlap val="-25"/>
        <c:axId val="234675200"/>
        <c:axId val="235527488"/>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0-5FFC-46B5-862F-EBB9727C693B}"/>
              </c:ext>
            </c:extLst>
          </c:dPt>
          <c:dLbls>
            <c:delete val="1"/>
          </c:dLbls>
          <c:cat>
            <c:strLit>
              <c:ptCount val="38"/>
              <c:pt idx="0">
                <c:v>2016 Enero</c:v>
              </c:pt>
              <c:pt idx="1">
                <c:v>2016 Febrero</c:v>
              </c:pt>
              <c:pt idx="2">
                <c:v>2016 Marzo</c:v>
              </c:pt>
              <c:pt idx="3">
                <c:v>2016 Abril</c:v>
              </c:pt>
              <c:pt idx="4">
                <c:v>2016 Mayo</c:v>
              </c:pt>
              <c:pt idx="5">
                <c:v>2016 Junio</c:v>
              </c:pt>
              <c:pt idx="6">
                <c:v>2016 Julio</c:v>
              </c:pt>
              <c:pt idx="7">
                <c:v>2016 Agosto</c:v>
              </c:pt>
              <c:pt idx="8">
                <c:v>2016 Septiembre</c:v>
              </c:pt>
              <c:pt idx="9">
                <c:v>2016 Octubre</c:v>
              </c:pt>
              <c:pt idx="10">
                <c:v>2016 Noviembre</c:v>
              </c:pt>
              <c:pt idx="11">
                <c:v>2016 Diciembre</c:v>
              </c:pt>
              <c:pt idx="12">
                <c:v>2017 Enero</c:v>
              </c:pt>
              <c:pt idx="13">
                <c:v>2017 Febrero</c:v>
              </c:pt>
              <c:pt idx="14">
                <c:v>2017 Marzo</c:v>
              </c:pt>
              <c:pt idx="15">
                <c:v>2017 Abril</c:v>
              </c:pt>
              <c:pt idx="16">
                <c:v>2017 Mayo</c:v>
              </c:pt>
              <c:pt idx="17">
                <c:v>2017 Junio</c:v>
              </c:pt>
              <c:pt idx="18">
                <c:v>2017 Julio</c:v>
              </c:pt>
              <c:pt idx="19">
                <c:v>2017 Agosto</c:v>
              </c:pt>
              <c:pt idx="20">
                <c:v>2017 Septiembre</c:v>
              </c:pt>
              <c:pt idx="21">
                <c:v>2017 Octubre</c:v>
              </c:pt>
              <c:pt idx="22">
                <c:v>2017 Noviembre</c:v>
              </c:pt>
              <c:pt idx="23">
                <c:v>2017 Diciembre</c:v>
              </c:pt>
              <c:pt idx="24">
                <c:v>2018 Enero</c:v>
              </c:pt>
              <c:pt idx="25">
                <c:v>2018 Febrero</c:v>
              </c:pt>
              <c:pt idx="26">
                <c:v>2018 Marzo</c:v>
              </c:pt>
              <c:pt idx="27">
                <c:v>2018 Abril</c:v>
              </c:pt>
              <c:pt idx="28">
                <c:v>2018 Mayo</c:v>
              </c:pt>
              <c:pt idx="29">
                <c:v>2018 Junio</c:v>
              </c:pt>
              <c:pt idx="30">
                <c:v>2018 Julio</c:v>
              </c:pt>
              <c:pt idx="31">
                <c:v>2018 Agosto</c:v>
              </c:pt>
              <c:pt idx="32">
                <c:v>2018 Septiembre</c:v>
              </c:pt>
              <c:pt idx="33">
                <c:v>2018 Octubre</c:v>
              </c:pt>
              <c:pt idx="34">
                <c:v>2018 Noviembre</c:v>
              </c:pt>
              <c:pt idx="35">
                <c:v>2018 Diciembre</c:v>
              </c:pt>
              <c:pt idx="36">
                <c:v>2019 Enero</c:v>
              </c:pt>
              <c:pt idx="37">
                <c:v>2019 Febrero</c:v>
              </c:pt>
            </c:strLit>
          </c:cat>
          <c:val>
            <c:numLit>
              <c:formatCode>General</c:formatCode>
              <c:ptCount val="38"/>
              <c:pt idx="0">
                <c:v>4.3030302999999996</c:v>
              </c:pt>
              <c:pt idx="1">
                <c:v>3.6666666999999999</c:v>
              </c:pt>
              <c:pt idx="2">
                <c:v>19.181818</c:v>
              </c:pt>
              <c:pt idx="3">
                <c:v>14.433332999999999</c:v>
              </c:pt>
              <c:pt idx="4">
                <c:v>15.571429</c:v>
              </c:pt>
              <c:pt idx="5">
                <c:v>35.766666999999998</c:v>
              </c:pt>
              <c:pt idx="6">
                <c:v>29.8</c:v>
              </c:pt>
              <c:pt idx="7">
                <c:v>27.90625</c:v>
              </c:pt>
              <c:pt idx="8">
                <c:v>30.172414</c:v>
              </c:pt>
              <c:pt idx="9">
                <c:v>25.241378999999998</c:v>
              </c:pt>
              <c:pt idx="10">
                <c:v>29</c:v>
              </c:pt>
              <c:pt idx="11">
                <c:v>34.53125</c:v>
              </c:pt>
              <c:pt idx="12">
                <c:v>18.65625</c:v>
              </c:pt>
              <c:pt idx="13">
                <c:v>23.4375</c:v>
              </c:pt>
              <c:pt idx="14">
                <c:v>35.625</c:v>
              </c:pt>
              <c:pt idx="15">
                <c:v>28.625</c:v>
              </c:pt>
              <c:pt idx="16">
                <c:v>26.40625</c:v>
              </c:pt>
              <c:pt idx="17">
                <c:v>24.71875</c:v>
              </c:pt>
              <c:pt idx="18">
                <c:v>21.03125</c:v>
              </c:pt>
              <c:pt idx="19">
                <c:v>24.03125</c:v>
              </c:pt>
              <c:pt idx="20">
                <c:v>25.5</c:v>
              </c:pt>
              <c:pt idx="21">
                <c:v>30.96875</c:v>
              </c:pt>
              <c:pt idx="22">
                <c:v>28.59375</c:v>
              </c:pt>
              <c:pt idx="23">
                <c:v>42.21875</c:v>
              </c:pt>
              <c:pt idx="24">
                <c:v>30.333333</c:v>
              </c:pt>
              <c:pt idx="25">
                <c:v>39.666666999999997</c:v>
              </c:pt>
              <c:pt idx="26">
                <c:v>39.69697</c:v>
              </c:pt>
              <c:pt idx="27">
                <c:v>41.909090999999997</c:v>
              </c:pt>
              <c:pt idx="28">
                <c:v>45.090909000000003</c:v>
              </c:pt>
              <c:pt idx="29">
                <c:v>48.212121000000003</c:v>
              </c:pt>
              <c:pt idx="30">
                <c:v>37.545454999999997</c:v>
              </c:pt>
              <c:pt idx="31">
                <c:v>38.69697</c:v>
              </c:pt>
              <c:pt idx="32">
                <c:v>50.272727000000003</c:v>
              </c:pt>
              <c:pt idx="33">
                <c:v>48.909090999999997</c:v>
              </c:pt>
              <c:pt idx="34">
                <c:v>54.030303000000004</c:v>
              </c:pt>
              <c:pt idx="35">
                <c:v>65.242424</c:v>
              </c:pt>
              <c:pt idx="36">
                <c:v>60.25</c:v>
              </c:pt>
              <c:pt idx="37">
                <c:v>10.95</c:v>
              </c:pt>
            </c:numLit>
          </c:val>
          <c:smooth val="0"/>
          <c:extLst>
            <c:ext xmlns:c16="http://schemas.microsoft.com/office/drawing/2014/chart" uri="{C3380CC4-5D6E-409C-BE32-E72D297353CC}">
              <c16:uniqueId val="{00000011-5FFC-46B5-862F-EBB9727C693B}"/>
            </c:ext>
          </c:extLst>
        </c:ser>
        <c:dLbls>
          <c:showLegendKey val="0"/>
          <c:showVal val="1"/>
          <c:showCatName val="0"/>
          <c:showSerName val="0"/>
          <c:showPercent val="0"/>
          <c:showBubbleSize val="0"/>
        </c:dLbls>
        <c:marker val="1"/>
        <c:smooth val="0"/>
        <c:axId val="234675200"/>
        <c:axId val="235527488"/>
      </c:lineChart>
      <c:catAx>
        <c:axId val="234675200"/>
        <c:scaling>
          <c:orientation val="minMax"/>
        </c:scaling>
        <c:delete val="0"/>
        <c:axPos val="b"/>
        <c:numFmt formatCode="General" sourceLinked="0"/>
        <c:majorTickMark val="none"/>
        <c:minorTickMark val="none"/>
        <c:tickLblPos val="nextTo"/>
        <c:spPr>
          <a:ln>
            <a:solidFill>
              <a:schemeClr val="tx1"/>
            </a:solidFill>
          </a:ln>
        </c:spPr>
        <c:txPr>
          <a:bodyPr rot="-5400000" vert="horz"/>
          <a:lstStyle/>
          <a:p>
            <a:pPr>
              <a:defRPr sz="900">
                <a:latin typeface="Arial" panose="020B0604020202020204" pitchFamily="34" charset="0"/>
                <a:cs typeface="Arial" panose="020B0604020202020204" pitchFamily="34" charset="0"/>
              </a:defRPr>
            </a:pPr>
            <a:endParaRPr lang="es-MX"/>
          </a:p>
        </c:txPr>
        <c:crossAx val="235527488"/>
        <c:crosses val="autoZero"/>
        <c:auto val="1"/>
        <c:lblAlgn val="ctr"/>
        <c:lblOffset val="100"/>
        <c:noMultiLvlLbl val="0"/>
      </c:catAx>
      <c:valAx>
        <c:axId val="235527488"/>
        <c:scaling>
          <c:orientation val="minMax"/>
        </c:scaling>
        <c:delete val="1"/>
        <c:axPos val="l"/>
        <c:numFmt formatCode="General" sourceLinked="1"/>
        <c:majorTickMark val="none"/>
        <c:minorTickMark val="none"/>
        <c:tickLblPos val="nextTo"/>
        <c:crossAx val="234675200"/>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5 16 107</c:v>
          </c:tx>
          <c:dPt>
            <c:idx val="0"/>
            <c:bubble3D val="0"/>
            <c:spPr>
              <a:solidFill>
                <a:schemeClr val="tx1">
                  <a:lumMod val="75000"/>
                  <a:lumOff val="25000"/>
                </a:schemeClr>
              </a:solidFill>
            </c:spPr>
            <c:extLst>
              <c:ext xmlns:c16="http://schemas.microsoft.com/office/drawing/2014/chart" uri="{C3380CC4-5D6E-409C-BE32-E72D297353CC}">
                <c16:uniqueId val="{00000001-15CF-4B80-A7C0-0985ECD2EECE}"/>
              </c:ext>
            </c:extLst>
          </c:dPt>
          <c:dPt>
            <c:idx val="1"/>
            <c:bubble3D val="0"/>
            <c:spPr>
              <a:solidFill>
                <a:srgbClr val="7C878E"/>
              </a:solidFill>
            </c:spPr>
            <c:extLst>
              <c:ext xmlns:c16="http://schemas.microsoft.com/office/drawing/2014/chart" uri="{C3380CC4-5D6E-409C-BE32-E72D297353CC}">
                <c16:uniqueId val="{00000003-15CF-4B80-A7C0-0985ECD2EECE}"/>
              </c:ext>
            </c:extLst>
          </c:dPt>
          <c:dPt>
            <c:idx val="2"/>
            <c:bubble3D val="0"/>
            <c:spPr>
              <a:solidFill>
                <a:srgbClr val="FBBB27"/>
              </a:solidFill>
            </c:spPr>
            <c:extLst>
              <c:ext xmlns:c16="http://schemas.microsoft.com/office/drawing/2014/chart" uri="{C3380CC4-5D6E-409C-BE32-E72D297353CC}">
                <c16:uniqueId val="{00000005-15CF-4B80-A7C0-0985ECD2EECE}"/>
              </c:ext>
            </c:extLst>
          </c:dPt>
          <c:dLbls>
            <c:dLbl>
              <c:idx val="1"/>
              <c:layout>
                <c:manualLayout>
                  <c:x val="-0.53530129046369201"/>
                  <c:y val="6.597222222222222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5CF-4B80-A7C0-0985ECD2EECE}"/>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Lit>
              <c:ptCount val="3"/>
              <c:pt idx="0">
                <c:v>Vehículos eléctricos</c:v>
              </c:pt>
              <c:pt idx="1">
                <c:v>Vehículos hibridos conectables</c:v>
              </c:pt>
              <c:pt idx="2">
                <c:v> Vehículos Hibridos</c:v>
              </c:pt>
            </c:strLit>
          </c:cat>
          <c:val>
            <c:numLit>
              <c:formatCode>General</c:formatCode>
              <c:ptCount val="3"/>
              <c:pt idx="0">
                <c:v>5</c:v>
              </c:pt>
              <c:pt idx="1">
                <c:v>16</c:v>
              </c:pt>
              <c:pt idx="2">
                <c:v>107</c:v>
              </c:pt>
            </c:numLit>
          </c:val>
          <c:extLst>
            <c:ext xmlns:c16="http://schemas.microsoft.com/office/drawing/2014/chart" uri="{C3380CC4-5D6E-409C-BE32-E72D297353CC}">
              <c16:uniqueId val="{00000006-15CF-4B80-A7C0-0985ECD2EEC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5678076806674"/>
          <c:y val="1.1281348477678473E-2"/>
          <c:w val="0.75176821531994853"/>
          <c:h val="0.93510324483775809"/>
        </c:manualLayout>
      </c:layout>
      <c:barChart>
        <c:barDir val="bar"/>
        <c:grouping val="clustered"/>
        <c:varyColors val="0"/>
        <c:ser>
          <c:idx val="0"/>
          <c:order val="0"/>
          <c:tx>
            <c:v>Total de unidades</c:v>
          </c:tx>
          <c:spPr>
            <a:solidFill>
              <a:srgbClr val="7C878E"/>
            </a:solidFill>
          </c:spPr>
          <c:invertIfNegative val="0"/>
          <c:dPt>
            <c:idx val="2"/>
            <c:invertIfNegative val="0"/>
            <c:bubble3D val="0"/>
            <c:extLst>
              <c:ext xmlns:c16="http://schemas.microsoft.com/office/drawing/2014/chart" uri="{C3380CC4-5D6E-409C-BE32-E72D297353CC}">
                <c16:uniqueId val="{00000000-A74C-4BDA-94EE-5E24C7349BB6}"/>
              </c:ext>
            </c:extLst>
          </c:dPt>
          <c:dPt>
            <c:idx val="29"/>
            <c:invertIfNegative val="0"/>
            <c:bubble3D val="0"/>
            <c:spPr>
              <a:solidFill>
                <a:srgbClr val="FBBB27"/>
              </a:solidFill>
            </c:spPr>
            <c:extLst>
              <c:ext xmlns:c16="http://schemas.microsoft.com/office/drawing/2014/chart" uri="{C3380CC4-5D6E-409C-BE32-E72D297353CC}">
                <c16:uniqueId val="{00000002-A74C-4BDA-94EE-5E24C7349BB6}"/>
              </c:ext>
            </c:extLst>
          </c:dPt>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2"/>
              <c:pt idx="0">
                <c:v>Campeche</c:v>
              </c:pt>
              <c:pt idx="1">
                <c:v>Durango</c:v>
              </c:pt>
              <c:pt idx="2">
                <c:v>Nayarit</c:v>
              </c:pt>
              <c:pt idx="3">
                <c:v>Chiapas</c:v>
              </c:pt>
              <c:pt idx="4">
                <c:v>Tlaxcala</c:v>
              </c:pt>
              <c:pt idx="5">
                <c:v>Guerrero</c:v>
              </c:pt>
              <c:pt idx="6">
                <c:v>Zacatecas</c:v>
              </c:pt>
              <c:pt idx="7">
                <c:v>Baja California Sur</c:v>
              </c:pt>
              <c:pt idx="8">
                <c:v>Colima</c:v>
              </c:pt>
              <c:pt idx="9">
                <c:v>Hidalgo</c:v>
              </c:pt>
              <c:pt idx="10">
                <c:v>Coahuila</c:v>
              </c:pt>
              <c:pt idx="11">
                <c:v>Tamaulipas</c:v>
              </c:pt>
              <c:pt idx="12">
                <c:v>Yucatán</c:v>
              </c:pt>
              <c:pt idx="13">
                <c:v>San Luis Potosí</c:v>
              </c:pt>
              <c:pt idx="14">
                <c:v>Sinaloa</c:v>
              </c:pt>
              <c:pt idx="15">
                <c:v>Sonora</c:v>
              </c:pt>
              <c:pt idx="16">
                <c:v>Tabasco</c:v>
              </c:pt>
              <c:pt idx="17">
                <c:v>Aguascalientes</c:v>
              </c:pt>
              <c:pt idx="18">
                <c:v>Chihuahua</c:v>
              </c:pt>
              <c:pt idx="19">
                <c:v>Quintana Roo</c:v>
              </c:pt>
              <c:pt idx="20">
                <c:v>Oaxaca</c:v>
              </c:pt>
              <c:pt idx="21">
                <c:v>Morelos</c:v>
              </c:pt>
              <c:pt idx="22">
                <c:v>Veracruz </c:v>
              </c:pt>
              <c:pt idx="23">
                <c:v>Baja California</c:v>
              </c:pt>
              <c:pt idx="24">
                <c:v>Querétaro</c:v>
              </c:pt>
              <c:pt idx="25">
                <c:v>Guanajuato</c:v>
              </c:pt>
              <c:pt idx="26">
                <c:v>Puebla</c:v>
              </c:pt>
              <c:pt idx="27">
                <c:v>Michoacán</c:v>
              </c:pt>
              <c:pt idx="28">
                <c:v>Nuevo León</c:v>
              </c:pt>
              <c:pt idx="29">
                <c:v>Jalisco</c:v>
              </c:pt>
              <c:pt idx="30">
                <c:v>Estado de México</c:v>
              </c:pt>
              <c:pt idx="31">
                <c:v>Ciudad de México</c:v>
              </c:pt>
            </c:strLit>
          </c:cat>
          <c:val>
            <c:numLit>
              <c:formatCode>_-* #.##0\ _€_-;\-* #.##0\ _€_-;_-* "-"??\ _€_-;_-@_-</c:formatCode>
              <c:ptCount val="32"/>
              <c:pt idx="0">
                <c:v>2</c:v>
              </c:pt>
              <c:pt idx="1">
                <c:v>2</c:v>
              </c:pt>
              <c:pt idx="2">
                <c:v>2</c:v>
              </c:pt>
              <c:pt idx="3">
                <c:v>3</c:v>
              </c:pt>
              <c:pt idx="4">
                <c:v>3</c:v>
              </c:pt>
              <c:pt idx="5">
                <c:v>4</c:v>
              </c:pt>
              <c:pt idx="6">
                <c:v>4</c:v>
              </c:pt>
              <c:pt idx="7">
                <c:v>7</c:v>
              </c:pt>
              <c:pt idx="8">
                <c:v>8</c:v>
              </c:pt>
              <c:pt idx="9">
                <c:v>10</c:v>
              </c:pt>
              <c:pt idx="10">
                <c:v>12</c:v>
              </c:pt>
              <c:pt idx="11">
                <c:v>12</c:v>
              </c:pt>
              <c:pt idx="12">
                <c:v>13</c:v>
              </c:pt>
              <c:pt idx="13">
                <c:v>14</c:v>
              </c:pt>
              <c:pt idx="14">
                <c:v>15</c:v>
              </c:pt>
              <c:pt idx="15">
                <c:v>16</c:v>
              </c:pt>
              <c:pt idx="16">
                <c:v>16</c:v>
              </c:pt>
              <c:pt idx="17">
                <c:v>17</c:v>
              </c:pt>
              <c:pt idx="18">
                <c:v>17</c:v>
              </c:pt>
              <c:pt idx="19">
                <c:v>18</c:v>
              </c:pt>
              <c:pt idx="20">
                <c:v>24</c:v>
              </c:pt>
              <c:pt idx="21">
                <c:v>25</c:v>
              </c:pt>
              <c:pt idx="22">
                <c:v>25</c:v>
              </c:pt>
              <c:pt idx="23">
                <c:v>26</c:v>
              </c:pt>
              <c:pt idx="24">
                <c:v>47</c:v>
              </c:pt>
              <c:pt idx="25">
                <c:v>49</c:v>
              </c:pt>
              <c:pt idx="26">
                <c:v>52</c:v>
              </c:pt>
              <c:pt idx="27">
                <c:v>55</c:v>
              </c:pt>
              <c:pt idx="28">
                <c:v>72</c:v>
              </c:pt>
              <c:pt idx="29">
                <c:v>128</c:v>
              </c:pt>
              <c:pt idx="30">
                <c:v>284</c:v>
              </c:pt>
              <c:pt idx="31">
                <c:v>473</c:v>
              </c:pt>
            </c:numLit>
          </c:val>
          <c:extLst>
            <c:ext xmlns:c16="http://schemas.microsoft.com/office/drawing/2014/chart" uri="{C3380CC4-5D6E-409C-BE32-E72D297353CC}">
              <c16:uniqueId val="{00000003-A74C-4BDA-94EE-5E24C7349BB6}"/>
            </c:ext>
          </c:extLst>
        </c:ser>
        <c:dLbls>
          <c:showLegendKey val="0"/>
          <c:showVal val="1"/>
          <c:showCatName val="0"/>
          <c:showSerName val="0"/>
          <c:showPercent val="0"/>
          <c:showBubbleSize val="0"/>
        </c:dLbls>
        <c:gapWidth val="150"/>
        <c:overlap val="-25"/>
        <c:axId val="233330688"/>
        <c:axId val="235507648"/>
      </c:barChart>
      <c:catAx>
        <c:axId val="233330688"/>
        <c:scaling>
          <c:orientation val="minMax"/>
        </c:scaling>
        <c:delete val="0"/>
        <c:axPos val="l"/>
        <c:numFmt formatCode="General" sourceLinked="0"/>
        <c:majorTickMark val="none"/>
        <c:minorTickMark val="none"/>
        <c:tickLblPos val="nextTo"/>
        <c:crossAx val="235507648"/>
        <c:crosses val="autoZero"/>
        <c:auto val="1"/>
        <c:lblAlgn val="ctr"/>
        <c:lblOffset val="100"/>
        <c:noMultiLvlLbl val="0"/>
      </c:catAx>
      <c:valAx>
        <c:axId val="235507648"/>
        <c:scaling>
          <c:orientation val="minMax"/>
        </c:scaling>
        <c:delete val="1"/>
        <c:axPos val="b"/>
        <c:numFmt formatCode="_-* #.##0\ _€_-;\-* #.##0\ _€_-;_-* &quot;-&quot;??\ _€_-;_-@_-" sourceLinked="1"/>
        <c:majorTickMark val="out"/>
        <c:minorTickMark val="none"/>
        <c:tickLblPos val="nextTo"/>
        <c:crossAx val="233330688"/>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08DE-4CA2-BED3-1BCD5E53DE84}"/>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'F72'!$B$5:$B$16</c:f>
              <c:strCache>
                <c:ptCount val="12"/>
                <c:pt idx="0">
                  <c:v>2008/03</c:v>
                </c:pt>
                <c:pt idx="1">
                  <c:v>2009/03</c:v>
                </c:pt>
                <c:pt idx="2">
                  <c:v>2010/03</c:v>
                </c:pt>
                <c:pt idx="3">
                  <c:v>2011/03</c:v>
                </c:pt>
                <c:pt idx="4">
                  <c:v>2012/03</c:v>
                </c:pt>
                <c:pt idx="5">
                  <c:v>2013/03</c:v>
                </c:pt>
                <c:pt idx="6">
                  <c:v>2014/03</c:v>
                </c:pt>
                <c:pt idx="7">
                  <c:v>2015/03</c:v>
                </c:pt>
                <c:pt idx="8">
                  <c:v>2016/03</c:v>
                </c:pt>
                <c:pt idx="9">
                  <c:v>2017/03</c:v>
                </c:pt>
                <c:pt idx="10">
                  <c:v>2018/03</c:v>
                </c:pt>
                <c:pt idx="11">
                  <c:v>2019/03</c:v>
                </c:pt>
              </c:strCache>
            </c:strRef>
          </c:cat>
          <c:val>
            <c:numRef>
              <c:f>'F72'!$C$5:$C$16</c:f>
              <c:numCache>
                <c:formatCode>General</c:formatCode>
                <c:ptCount val="12"/>
                <c:pt idx="0">
                  <c:v>108940</c:v>
                </c:pt>
                <c:pt idx="1">
                  <c:v>102386</c:v>
                </c:pt>
                <c:pt idx="2">
                  <c:v>97046</c:v>
                </c:pt>
                <c:pt idx="3">
                  <c:v>102660</c:v>
                </c:pt>
                <c:pt idx="4">
                  <c:v>105767</c:v>
                </c:pt>
                <c:pt idx="5">
                  <c:v>92314</c:v>
                </c:pt>
                <c:pt idx="6">
                  <c:v>81130</c:v>
                </c:pt>
                <c:pt idx="7">
                  <c:v>76600</c:v>
                </c:pt>
                <c:pt idx="8">
                  <c:v>84904</c:v>
                </c:pt>
                <c:pt idx="9">
                  <c:v>88069</c:v>
                </c:pt>
                <c:pt idx="10">
                  <c:v>86305</c:v>
                </c:pt>
                <c:pt idx="11">
                  <c:v>97532</c:v>
                </c:pt>
              </c:numCache>
            </c:numRef>
          </c:val>
          <c:extLst>
            <c:ext xmlns:c16="http://schemas.microsoft.com/office/drawing/2014/chart" uri="{C3380CC4-5D6E-409C-BE32-E72D297353CC}">
              <c16:uniqueId val="{00000002-08DE-4CA2-BED3-1BCD5E53DE84}"/>
            </c:ext>
          </c:extLst>
        </c:ser>
        <c:dLbls>
          <c:showLegendKey val="0"/>
          <c:showVal val="0"/>
          <c:showCatName val="0"/>
          <c:showSerName val="0"/>
          <c:showPercent val="0"/>
          <c:showBubbleSize val="0"/>
        </c:dLbls>
        <c:gapWidth val="150"/>
        <c:axId val="114196480"/>
        <c:axId val="114198016"/>
      </c:barChart>
      <c:catAx>
        <c:axId val="1141964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14198016"/>
        <c:crosses val="autoZero"/>
        <c:auto val="1"/>
        <c:lblAlgn val="ctr"/>
        <c:lblOffset val="100"/>
        <c:noMultiLvlLbl val="0"/>
      </c:catAx>
      <c:valAx>
        <c:axId val="114198016"/>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11419648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A193-4EF4-9562-D8EA6D61D7FF}"/>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'F73'!$B$6:$B$17</c:f>
              <c:strCache>
                <c:ptCount val="12"/>
                <c:pt idx="0">
                  <c:v>2008/03</c:v>
                </c:pt>
                <c:pt idx="1">
                  <c:v>2009/03</c:v>
                </c:pt>
                <c:pt idx="2">
                  <c:v>2010/03</c:v>
                </c:pt>
                <c:pt idx="3">
                  <c:v>2011/03</c:v>
                </c:pt>
                <c:pt idx="4">
                  <c:v>2012/03</c:v>
                </c:pt>
                <c:pt idx="5">
                  <c:v>2013/03</c:v>
                </c:pt>
                <c:pt idx="6">
                  <c:v>2014/03</c:v>
                </c:pt>
                <c:pt idx="7">
                  <c:v>2015/03</c:v>
                </c:pt>
                <c:pt idx="8">
                  <c:v>2016/03</c:v>
                </c:pt>
                <c:pt idx="9">
                  <c:v>2017/03</c:v>
                </c:pt>
                <c:pt idx="10">
                  <c:v>2018/03</c:v>
                </c:pt>
                <c:pt idx="11">
                  <c:v>2019/03</c:v>
                </c:pt>
              </c:strCache>
            </c:strRef>
          </c:cat>
          <c:val>
            <c:numRef>
              <c:f>'F73'!$C$6:$C$17</c:f>
              <c:numCache>
                <c:formatCode>General</c:formatCode>
                <c:ptCount val="12"/>
                <c:pt idx="0">
                  <c:v>13467</c:v>
                </c:pt>
                <c:pt idx="1">
                  <c:v>13439</c:v>
                </c:pt>
                <c:pt idx="2">
                  <c:v>13186</c:v>
                </c:pt>
                <c:pt idx="3">
                  <c:v>14288</c:v>
                </c:pt>
                <c:pt idx="4">
                  <c:v>14837</c:v>
                </c:pt>
                <c:pt idx="5">
                  <c:v>12302</c:v>
                </c:pt>
                <c:pt idx="6">
                  <c:v>10739</c:v>
                </c:pt>
                <c:pt idx="7">
                  <c:v>9764</c:v>
                </c:pt>
                <c:pt idx="8">
                  <c:v>10643</c:v>
                </c:pt>
                <c:pt idx="9">
                  <c:v>11149</c:v>
                </c:pt>
                <c:pt idx="10">
                  <c:v>10734</c:v>
                </c:pt>
                <c:pt idx="11">
                  <c:v>12636</c:v>
                </c:pt>
              </c:numCache>
            </c:numRef>
          </c:val>
          <c:extLst>
            <c:ext xmlns:c16="http://schemas.microsoft.com/office/drawing/2014/chart" uri="{C3380CC4-5D6E-409C-BE32-E72D297353CC}">
              <c16:uniqueId val="{00000002-A193-4EF4-9562-D8EA6D61D7FF}"/>
            </c:ext>
          </c:extLst>
        </c:ser>
        <c:dLbls>
          <c:showLegendKey val="0"/>
          <c:showVal val="0"/>
          <c:showCatName val="0"/>
          <c:showSerName val="0"/>
          <c:showPercent val="0"/>
          <c:showBubbleSize val="0"/>
        </c:dLbls>
        <c:gapWidth val="150"/>
        <c:axId val="113863680"/>
        <c:axId val="113865472"/>
      </c:barChart>
      <c:catAx>
        <c:axId val="11386368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13865472"/>
        <c:crosses val="autoZero"/>
        <c:auto val="1"/>
        <c:lblAlgn val="ctr"/>
        <c:lblOffset val="100"/>
        <c:noMultiLvlLbl val="0"/>
      </c:catAx>
      <c:valAx>
        <c:axId val="113865472"/>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13863680"/>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8C85-44C9-9E21-9EBAA97A17DD}"/>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'F74'!$B$5:$B$16</c:f>
              <c:strCache>
                <c:ptCount val="12"/>
                <c:pt idx="0">
                  <c:v>I Trim 2008</c:v>
                </c:pt>
                <c:pt idx="1">
                  <c:v>I Trim 2009</c:v>
                </c:pt>
                <c:pt idx="2">
                  <c:v>I Trim 2010</c:v>
                </c:pt>
                <c:pt idx="3">
                  <c:v>I Trim 2011</c:v>
                </c:pt>
                <c:pt idx="4">
                  <c:v>I Trim 2012</c:v>
                </c:pt>
                <c:pt idx="5">
                  <c:v>I Trim 2013</c:v>
                </c:pt>
                <c:pt idx="6">
                  <c:v>I Trim 2014</c:v>
                </c:pt>
                <c:pt idx="7">
                  <c:v>I Trim 2015</c:v>
                </c:pt>
                <c:pt idx="8">
                  <c:v>I Trim 2016</c:v>
                </c:pt>
                <c:pt idx="9">
                  <c:v>I Trim 2017</c:v>
                </c:pt>
                <c:pt idx="10">
                  <c:v>I Trim 2018</c:v>
                </c:pt>
                <c:pt idx="11">
                  <c:v>I Trim 2019</c:v>
                </c:pt>
              </c:strCache>
            </c:strRef>
          </c:cat>
          <c:val>
            <c:numRef>
              <c:f>'F74'!$C$5:$C$16</c:f>
              <c:numCache>
                <c:formatCode>General</c:formatCode>
                <c:ptCount val="12"/>
                <c:pt idx="0">
                  <c:v>327594</c:v>
                </c:pt>
                <c:pt idx="1">
                  <c:v>314862</c:v>
                </c:pt>
                <c:pt idx="2">
                  <c:v>301657</c:v>
                </c:pt>
                <c:pt idx="3">
                  <c:v>319629</c:v>
                </c:pt>
                <c:pt idx="4">
                  <c:v>326797</c:v>
                </c:pt>
                <c:pt idx="5">
                  <c:v>293175</c:v>
                </c:pt>
                <c:pt idx="6">
                  <c:v>273524</c:v>
                </c:pt>
                <c:pt idx="7">
                  <c:v>244410</c:v>
                </c:pt>
                <c:pt idx="8">
                  <c:v>259776</c:v>
                </c:pt>
                <c:pt idx="9">
                  <c:v>261118</c:v>
                </c:pt>
                <c:pt idx="10">
                  <c:v>274435</c:v>
                </c:pt>
                <c:pt idx="11">
                  <c:v>314184</c:v>
                </c:pt>
              </c:numCache>
            </c:numRef>
          </c:val>
          <c:extLst>
            <c:ext xmlns:c16="http://schemas.microsoft.com/office/drawing/2014/chart" uri="{C3380CC4-5D6E-409C-BE32-E72D297353CC}">
              <c16:uniqueId val="{00000002-8C85-44C9-9E21-9EBAA97A17DD}"/>
            </c:ext>
          </c:extLst>
        </c:ser>
        <c:dLbls>
          <c:showLegendKey val="0"/>
          <c:showVal val="0"/>
          <c:showCatName val="0"/>
          <c:showSerName val="0"/>
          <c:showPercent val="0"/>
          <c:showBubbleSize val="0"/>
        </c:dLbls>
        <c:gapWidth val="150"/>
        <c:axId val="115497216"/>
        <c:axId val="115507200"/>
      </c:barChart>
      <c:catAx>
        <c:axId val="11549721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15507200"/>
        <c:crosses val="autoZero"/>
        <c:auto val="1"/>
        <c:lblAlgn val="ctr"/>
        <c:lblOffset val="100"/>
        <c:noMultiLvlLbl val="0"/>
      </c:catAx>
      <c:valAx>
        <c:axId val="115507200"/>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1549721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spPr>
              <a:solidFill>
                <a:srgbClr val="FBBB27"/>
              </a:solidFill>
            </c:spPr>
            <c:extLst>
              <c:ext xmlns:c16="http://schemas.microsoft.com/office/drawing/2014/chart" uri="{C3380CC4-5D6E-409C-BE32-E72D297353CC}">
                <c16:uniqueId val="{00000001-7F74-4B53-8CE6-0330594B77C6}"/>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'F75'!$B$6:$B$17</c:f>
              <c:strCache>
                <c:ptCount val="12"/>
                <c:pt idx="0">
                  <c:v>I Trim 2008</c:v>
                </c:pt>
                <c:pt idx="1">
                  <c:v>I Trim 2009</c:v>
                </c:pt>
                <c:pt idx="2">
                  <c:v>I Trim 2010</c:v>
                </c:pt>
                <c:pt idx="3">
                  <c:v>I Trim 2011</c:v>
                </c:pt>
                <c:pt idx="4">
                  <c:v>I Trim 2012</c:v>
                </c:pt>
                <c:pt idx="5">
                  <c:v>I Trim 2013</c:v>
                </c:pt>
                <c:pt idx="6">
                  <c:v>I Trim 2014</c:v>
                </c:pt>
                <c:pt idx="7">
                  <c:v>I Trim 2015</c:v>
                </c:pt>
                <c:pt idx="8">
                  <c:v>I Trim 2016</c:v>
                </c:pt>
                <c:pt idx="9">
                  <c:v>I Trim 2017</c:v>
                </c:pt>
                <c:pt idx="10">
                  <c:v>I Trim 2018</c:v>
                </c:pt>
                <c:pt idx="11">
                  <c:v>I Trim 2019</c:v>
                </c:pt>
              </c:strCache>
            </c:strRef>
          </c:cat>
          <c:val>
            <c:numRef>
              <c:f>'F75'!$C$6:$C$17</c:f>
              <c:numCache>
                <c:formatCode>General</c:formatCode>
                <c:ptCount val="12"/>
                <c:pt idx="0">
                  <c:v>40094</c:v>
                </c:pt>
                <c:pt idx="1">
                  <c:v>40592</c:v>
                </c:pt>
                <c:pt idx="2">
                  <c:v>41167</c:v>
                </c:pt>
                <c:pt idx="3">
                  <c:v>44381</c:v>
                </c:pt>
                <c:pt idx="4">
                  <c:v>45911</c:v>
                </c:pt>
                <c:pt idx="5">
                  <c:v>38949</c:v>
                </c:pt>
                <c:pt idx="6">
                  <c:v>35433</c:v>
                </c:pt>
                <c:pt idx="7">
                  <c:v>31042</c:v>
                </c:pt>
                <c:pt idx="8">
                  <c:v>32467</c:v>
                </c:pt>
                <c:pt idx="9">
                  <c:v>32821</c:v>
                </c:pt>
                <c:pt idx="10">
                  <c:v>33743</c:v>
                </c:pt>
                <c:pt idx="11">
                  <c:v>40152</c:v>
                </c:pt>
              </c:numCache>
            </c:numRef>
          </c:val>
          <c:extLst>
            <c:ext xmlns:c16="http://schemas.microsoft.com/office/drawing/2014/chart" uri="{C3380CC4-5D6E-409C-BE32-E72D297353CC}">
              <c16:uniqueId val="{00000002-7F74-4B53-8CE6-0330594B77C6}"/>
            </c:ext>
          </c:extLst>
        </c:ser>
        <c:dLbls>
          <c:showLegendKey val="0"/>
          <c:showVal val="0"/>
          <c:showCatName val="0"/>
          <c:showSerName val="0"/>
          <c:showPercent val="0"/>
          <c:showBubbleSize val="0"/>
        </c:dLbls>
        <c:gapWidth val="150"/>
        <c:axId val="115578368"/>
        <c:axId val="115579904"/>
      </c:barChart>
      <c:catAx>
        <c:axId val="11557836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115579904"/>
        <c:crosses val="autoZero"/>
        <c:auto val="1"/>
        <c:lblAlgn val="ctr"/>
        <c:lblOffset val="100"/>
        <c:noMultiLvlLbl val="0"/>
      </c:catAx>
      <c:valAx>
        <c:axId val="115579904"/>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11557836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'F76'!$B$8</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5FDD-4239-BD38-ED256D5991A0}"/>
              </c:ext>
            </c:extLst>
          </c:dPt>
          <c:dPt>
            <c:idx val="1"/>
            <c:invertIfNegative val="0"/>
            <c:bubble3D val="0"/>
            <c:extLst>
              <c:ext xmlns:c16="http://schemas.microsoft.com/office/drawing/2014/chart" uri="{C3380CC4-5D6E-409C-BE32-E72D297353CC}">
                <c16:uniqueId val="{00000001-5FDD-4239-BD38-ED256D5991A0}"/>
              </c:ext>
            </c:extLst>
          </c:dPt>
          <c:dPt>
            <c:idx val="2"/>
            <c:invertIfNegative val="0"/>
            <c:bubble3D val="0"/>
            <c:extLst>
              <c:ext xmlns:c16="http://schemas.microsoft.com/office/drawing/2014/chart" uri="{C3380CC4-5D6E-409C-BE32-E72D297353CC}">
                <c16:uniqueId val="{00000002-5FDD-4239-BD38-ED256D5991A0}"/>
              </c:ext>
            </c:extLst>
          </c:dPt>
          <c:dPt>
            <c:idx val="3"/>
            <c:invertIfNegative val="0"/>
            <c:bubble3D val="0"/>
            <c:extLst>
              <c:ext xmlns:c16="http://schemas.microsoft.com/office/drawing/2014/chart" uri="{C3380CC4-5D6E-409C-BE32-E72D297353CC}">
                <c16:uniqueId val="{00000003-5FDD-4239-BD38-ED256D5991A0}"/>
              </c:ext>
            </c:extLst>
          </c:dPt>
          <c:dPt>
            <c:idx val="4"/>
            <c:invertIfNegative val="0"/>
            <c:bubble3D val="0"/>
            <c:extLst>
              <c:ext xmlns:c16="http://schemas.microsoft.com/office/drawing/2014/chart" uri="{C3380CC4-5D6E-409C-BE32-E72D297353CC}">
                <c16:uniqueId val="{00000004-5FDD-4239-BD38-ED256D5991A0}"/>
              </c:ext>
            </c:extLst>
          </c:dPt>
          <c:dPt>
            <c:idx val="5"/>
            <c:invertIfNegative val="0"/>
            <c:bubble3D val="0"/>
            <c:extLst>
              <c:ext xmlns:c16="http://schemas.microsoft.com/office/drawing/2014/chart" uri="{C3380CC4-5D6E-409C-BE32-E72D297353CC}">
                <c16:uniqueId val="{00000005-5FDD-4239-BD38-ED256D5991A0}"/>
              </c:ext>
            </c:extLst>
          </c:dPt>
          <c:dPt>
            <c:idx val="6"/>
            <c:invertIfNegative val="0"/>
            <c:bubble3D val="0"/>
            <c:extLst>
              <c:ext xmlns:c16="http://schemas.microsoft.com/office/drawing/2014/chart" uri="{C3380CC4-5D6E-409C-BE32-E72D297353CC}">
                <c16:uniqueId val="{00000006-5FDD-4239-BD38-ED256D5991A0}"/>
              </c:ext>
            </c:extLst>
          </c:dPt>
          <c:dPt>
            <c:idx val="7"/>
            <c:invertIfNegative val="0"/>
            <c:bubble3D val="0"/>
            <c:extLst>
              <c:ext xmlns:c16="http://schemas.microsoft.com/office/drawing/2014/chart" uri="{C3380CC4-5D6E-409C-BE32-E72D297353CC}">
                <c16:uniqueId val="{00000007-5FDD-4239-BD38-ED256D5991A0}"/>
              </c:ext>
            </c:extLst>
          </c:dPt>
          <c:dPt>
            <c:idx val="8"/>
            <c:invertIfNegative val="0"/>
            <c:bubble3D val="0"/>
            <c:extLst>
              <c:ext xmlns:c16="http://schemas.microsoft.com/office/drawing/2014/chart" uri="{C3380CC4-5D6E-409C-BE32-E72D297353CC}">
                <c16:uniqueId val="{00000008-5FDD-4239-BD38-ED256D5991A0}"/>
              </c:ext>
            </c:extLst>
          </c:dPt>
          <c:dPt>
            <c:idx val="9"/>
            <c:invertIfNegative val="0"/>
            <c:bubble3D val="0"/>
            <c:extLst>
              <c:ext xmlns:c16="http://schemas.microsoft.com/office/drawing/2014/chart" uri="{C3380CC4-5D6E-409C-BE32-E72D297353CC}">
                <c16:uniqueId val="{00000009-5FDD-4239-BD38-ED256D5991A0}"/>
              </c:ext>
            </c:extLst>
          </c:dPt>
          <c:dPt>
            <c:idx val="10"/>
            <c:invertIfNegative val="0"/>
            <c:bubble3D val="0"/>
            <c:extLst>
              <c:ext xmlns:c16="http://schemas.microsoft.com/office/drawing/2014/chart" uri="{C3380CC4-5D6E-409C-BE32-E72D297353CC}">
                <c16:uniqueId val="{0000000A-5FDD-4239-BD38-ED256D5991A0}"/>
              </c:ext>
            </c:extLst>
          </c:dPt>
          <c:dPt>
            <c:idx val="11"/>
            <c:invertIfNegative val="0"/>
            <c:bubble3D val="0"/>
            <c:extLst>
              <c:ext xmlns:c16="http://schemas.microsoft.com/office/drawing/2014/chart" uri="{C3380CC4-5D6E-409C-BE32-E72D297353CC}">
                <c16:uniqueId val="{0000000B-5FDD-4239-BD38-ED256D5991A0}"/>
              </c:ext>
            </c:extLst>
          </c:dPt>
          <c:dPt>
            <c:idx val="12"/>
            <c:invertIfNegative val="0"/>
            <c:bubble3D val="0"/>
            <c:extLst>
              <c:ext xmlns:c16="http://schemas.microsoft.com/office/drawing/2014/chart" uri="{C3380CC4-5D6E-409C-BE32-E72D297353CC}">
                <c16:uniqueId val="{0000000C-5FDD-4239-BD38-ED256D5991A0}"/>
              </c:ext>
            </c:extLst>
          </c:dPt>
          <c:dPt>
            <c:idx val="13"/>
            <c:invertIfNegative val="0"/>
            <c:bubble3D val="0"/>
            <c:extLst>
              <c:ext xmlns:c16="http://schemas.microsoft.com/office/drawing/2014/chart" uri="{C3380CC4-5D6E-409C-BE32-E72D297353CC}">
                <c16:uniqueId val="{0000000D-5FDD-4239-BD38-ED256D5991A0}"/>
              </c:ext>
            </c:extLst>
          </c:dPt>
          <c:dPt>
            <c:idx val="14"/>
            <c:invertIfNegative val="0"/>
            <c:bubble3D val="0"/>
            <c:extLst>
              <c:ext xmlns:c16="http://schemas.microsoft.com/office/drawing/2014/chart" uri="{C3380CC4-5D6E-409C-BE32-E72D297353CC}">
                <c16:uniqueId val="{0000000E-5FDD-4239-BD38-ED256D5991A0}"/>
              </c:ext>
            </c:extLst>
          </c:dPt>
          <c:dPt>
            <c:idx val="15"/>
            <c:invertIfNegative val="0"/>
            <c:bubble3D val="0"/>
            <c:extLst>
              <c:ext xmlns:c16="http://schemas.microsoft.com/office/drawing/2014/chart" uri="{C3380CC4-5D6E-409C-BE32-E72D297353CC}">
                <c16:uniqueId val="{0000000F-5FDD-4239-BD38-ED256D5991A0}"/>
              </c:ext>
            </c:extLst>
          </c:dPt>
          <c:dPt>
            <c:idx val="16"/>
            <c:invertIfNegative val="0"/>
            <c:bubble3D val="0"/>
            <c:extLst>
              <c:ext xmlns:c16="http://schemas.microsoft.com/office/drawing/2014/chart" uri="{C3380CC4-5D6E-409C-BE32-E72D297353CC}">
                <c16:uniqueId val="{00000010-5FDD-4239-BD38-ED256D5991A0}"/>
              </c:ext>
            </c:extLst>
          </c:dPt>
          <c:dPt>
            <c:idx val="17"/>
            <c:invertIfNegative val="0"/>
            <c:bubble3D val="0"/>
            <c:extLst>
              <c:ext xmlns:c16="http://schemas.microsoft.com/office/drawing/2014/chart" uri="{C3380CC4-5D6E-409C-BE32-E72D297353CC}">
                <c16:uniqueId val="{00000011-5FDD-4239-BD38-ED256D5991A0}"/>
              </c:ext>
            </c:extLst>
          </c:dPt>
          <c:dPt>
            <c:idx val="18"/>
            <c:invertIfNegative val="0"/>
            <c:bubble3D val="0"/>
            <c:extLst>
              <c:ext xmlns:c16="http://schemas.microsoft.com/office/drawing/2014/chart" uri="{C3380CC4-5D6E-409C-BE32-E72D297353CC}">
                <c16:uniqueId val="{00000012-5FDD-4239-BD38-ED256D5991A0}"/>
              </c:ext>
            </c:extLst>
          </c:dPt>
          <c:dPt>
            <c:idx val="19"/>
            <c:invertIfNegative val="0"/>
            <c:bubble3D val="0"/>
            <c:extLst>
              <c:ext xmlns:c16="http://schemas.microsoft.com/office/drawing/2014/chart" uri="{C3380CC4-5D6E-409C-BE32-E72D297353CC}">
                <c16:uniqueId val="{00000013-5FDD-4239-BD38-ED256D5991A0}"/>
              </c:ext>
            </c:extLst>
          </c:dPt>
          <c:dPt>
            <c:idx val="20"/>
            <c:invertIfNegative val="0"/>
            <c:bubble3D val="0"/>
            <c:extLst>
              <c:ext xmlns:c16="http://schemas.microsoft.com/office/drawing/2014/chart" uri="{C3380CC4-5D6E-409C-BE32-E72D297353CC}">
                <c16:uniqueId val="{00000014-5FDD-4239-BD38-ED256D5991A0}"/>
              </c:ext>
            </c:extLst>
          </c:dPt>
          <c:dPt>
            <c:idx val="21"/>
            <c:invertIfNegative val="0"/>
            <c:bubble3D val="0"/>
            <c:extLst>
              <c:ext xmlns:c16="http://schemas.microsoft.com/office/drawing/2014/chart" uri="{C3380CC4-5D6E-409C-BE32-E72D297353CC}">
                <c16:uniqueId val="{00000015-5FDD-4239-BD38-ED256D5991A0}"/>
              </c:ext>
            </c:extLst>
          </c:dPt>
          <c:dPt>
            <c:idx val="22"/>
            <c:invertIfNegative val="0"/>
            <c:bubble3D val="0"/>
            <c:extLst>
              <c:ext xmlns:c16="http://schemas.microsoft.com/office/drawing/2014/chart" uri="{C3380CC4-5D6E-409C-BE32-E72D297353CC}">
                <c16:uniqueId val="{00000016-5FDD-4239-BD38-ED256D5991A0}"/>
              </c:ext>
            </c:extLst>
          </c:dPt>
          <c:dPt>
            <c:idx val="23"/>
            <c:invertIfNegative val="0"/>
            <c:bubble3D val="0"/>
            <c:extLst>
              <c:ext xmlns:c16="http://schemas.microsoft.com/office/drawing/2014/chart" uri="{C3380CC4-5D6E-409C-BE32-E72D297353CC}">
                <c16:uniqueId val="{00000017-5FDD-4239-BD38-ED256D5991A0}"/>
              </c:ext>
            </c:extLst>
          </c:dPt>
          <c:dPt>
            <c:idx val="24"/>
            <c:invertIfNegative val="0"/>
            <c:bubble3D val="0"/>
            <c:extLst>
              <c:ext xmlns:c16="http://schemas.microsoft.com/office/drawing/2014/chart" uri="{C3380CC4-5D6E-409C-BE32-E72D297353CC}">
                <c16:uniqueId val="{00000018-5FDD-4239-BD38-ED256D5991A0}"/>
              </c:ext>
            </c:extLst>
          </c:dPt>
          <c:dPt>
            <c:idx val="25"/>
            <c:invertIfNegative val="0"/>
            <c:bubble3D val="0"/>
            <c:extLst>
              <c:ext xmlns:c16="http://schemas.microsoft.com/office/drawing/2014/chart" uri="{C3380CC4-5D6E-409C-BE32-E72D297353CC}">
                <c16:uniqueId val="{00000019-5FDD-4239-BD38-ED256D5991A0}"/>
              </c:ext>
            </c:extLst>
          </c:dPt>
          <c:dPt>
            <c:idx val="26"/>
            <c:invertIfNegative val="0"/>
            <c:bubble3D val="0"/>
            <c:extLst>
              <c:ext xmlns:c16="http://schemas.microsoft.com/office/drawing/2014/chart" uri="{C3380CC4-5D6E-409C-BE32-E72D297353CC}">
                <c16:uniqueId val="{0000001A-5FDD-4239-BD38-ED256D5991A0}"/>
              </c:ext>
            </c:extLst>
          </c:dPt>
          <c:dPt>
            <c:idx val="27"/>
            <c:invertIfNegative val="0"/>
            <c:bubble3D val="0"/>
            <c:extLst>
              <c:ext xmlns:c16="http://schemas.microsoft.com/office/drawing/2014/chart" uri="{C3380CC4-5D6E-409C-BE32-E72D297353CC}">
                <c16:uniqueId val="{0000001B-5FDD-4239-BD38-ED256D5991A0}"/>
              </c:ext>
            </c:extLst>
          </c:dPt>
          <c:dPt>
            <c:idx val="28"/>
            <c:invertIfNegative val="0"/>
            <c:bubble3D val="0"/>
            <c:extLst>
              <c:ext xmlns:c16="http://schemas.microsoft.com/office/drawing/2014/chart" uri="{C3380CC4-5D6E-409C-BE32-E72D297353CC}">
                <c16:uniqueId val="{0000001C-5FDD-4239-BD38-ED256D5991A0}"/>
              </c:ext>
            </c:extLst>
          </c:dPt>
          <c:dPt>
            <c:idx val="29"/>
            <c:invertIfNegative val="0"/>
            <c:bubble3D val="0"/>
            <c:extLst>
              <c:ext xmlns:c16="http://schemas.microsoft.com/office/drawing/2014/chart" uri="{C3380CC4-5D6E-409C-BE32-E72D297353CC}">
                <c16:uniqueId val="{0000001D-5FDD-4239-BD38-ED256D5991A0}"/>
              </c:ext>
            </c:extLst>
          </c:dPt>
          <c:dPt>
            <c:idx val="30"/>
            <c:invertIfNegative val="0"/>
            <c:bubble3D val="0"/>
            <c:spPr>
              <a:solidFill>
                <a:srgbClr val="FBBB27"/>
              </a:solidFill>
            </c:spPr>
            <c:extLst>
              <c:ext xmlns:c16="http://schemas.microsoft.com/office/drawing/2014/chart" uri="{C3380CC4-5D6E-409C-BE32-E72D297353CC}">
                <c16:uniqueId val="{0000001F-5FDD-4239-BD38-ED256D5991A0}"/>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5FDD-4239-BD38-ED256D5991A0}"/>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'F76'!$A$9:$A$39</c:f>
              <c:strCache>
                <c:ptCount val="31"/>
                <c:pt idx="0">
                  <c:v>Baja California</c:v>
                </c:pt>
                <c:pt idx="1">
                  <c:v>Tlaxcala</c:v>
                </c:pt>
                <c:pt idx="2">
                  <c:v>Quintana Roo</c:v>
                </c:pt>
                <c:pt idx="3">
                  <c:v>Nuevo León</c:v>
                </c:pt>
                <c:pt idx="4">
                  <c:v>Campeche</c:v>
                </c:pt>
                <c:pt idx="5">
                  <c:v>Baja California Sur</c:v>
                </c:pt>
                <c:pt idx="6">
                  <c:v>Yucatán</c:v>
                </c:pt>
                <c:pt idx="7">
                  <c:v>Colima</c:v>
                </c:pt>
                <c:pt idx="8">
                  <c:v>Sonora</c:v>
                </c:pt>
                <c:pt idx="9">
                  <c:v>Nayarit</c:v>
                </c:pt>
                <c:pt idx="10">
                  <c:v>Sinaloa</c:v>
                </c:pt>
                <c:pt idx="11">
                  <c:v>Morelos</c:v>
                </c:pt>
                <c:pt idx="12">
                  <c:v>Tabasco</c:v>
                </c:pt>
                <c:pt idx="13">
                  <c:v>Puebla</c:v>
                </c:pt>
                <c:pt idx="14">
                  <c:v>Aguascalientes</c:v>
                </c:pt>
                <c:pt idx="15">
                  <c:v>Tamaulipas</c:v>
                </c:pt>
                <c:pt idx="16">
                  <c:v>Oaxaca</c:v>
                </c:pt>
                <c:pt idx="17">
                  <c:v>Zacatecas</c:v>
                </c:pt>
                <c:pt idx="18">
                  <c:v>Querétaro</c:v>
                </c:pt>
                <c:pt idx="19">
                  <c:v>Durango</c:v>
                </c:pt>
                <c:pt idx="20">
                  <c:v>Hidalgo</c:v>
                </c:pt>
                <c:pt idx="21">
                  <c:v>Guerrero</c:v>
                </c:pt>
                <c:pt idx="22">
                  <c:v>San Luis Potosí</c:v>
                </c:pt>
                <c:pt idx="23">
                  <c:v>Chiapas</c:v>
                </c:pt>
                <c:pt idx="24">
                  <c:v>Chihuahua</c:v>
                </c:pt>
                <c:pt idx="25">
                  <c:v>Veracruz</c:v>
                </c:pt>
                <c:pt idx="26">
                  <c:v>Coahuila</c:v>
                </c:pt>
                <c:pt idx="27">
                  <c:v>Guanajuato</c:v>
                </c:pt>
                <c:pt idx="28">
                  <c:v>Estado de México</c:v>
                </c:pt>
                <c:pt idx="29">
                  <c:v>Michoacán</c:v>
                </c:pt>
                <c:pt idx="30">
                  <c:v>Jalisco</c:v>
                </c:pt>
              </c:strCache>
            </c:strRef>
          </c:cat>
          <c:val>
            <c:numRef>
              <c:f>'F76'!$B$9:$B$39</c:f>
              <c:numCache>
                <c:formatCode>#,##0</c:formatCode>
                <c:ptCount val="31"/>
                <c:pt idx="0">
                  <c:v>123</c:v>
                </c:pt>
                <c:pt idx="1">
                  <c:v>158</c:v>
                </c:pt>
                <c:pt idx="2">
                  <c:v>190</c:v>
                </c:pt>
                <c:pt idx="3">
                  <c:v>219</c:v>
                </c:pt>
                <c:pt idx="4">
                  <c:v>224</c:v>
                </c:pt>
                <c:pt idx="5">
                  <c:v>226</c:v>
                </c:pt>
                <c:pt idx="6">
                  <c:v>265</c:v>
                </c:pt>
                <c:pt idx="7">
                  <c:v>267</c:v>
                </c:pt>
                <c:pt idx="8">
                  <c:v>438</c:v>
                </c:pt>
                <c:pt idx="9">
                  <c:v>445</c:v>
                </c:pt>
                <c:pt idx="10">
                  <c:v>571</c:v>
                </c:pt>
                <c:pt idx="11">
                  <c:v>613</c:v>
                </c:pt>
                <c:pt idx="12">
                  <c:v>665</c:v>
                </c:pt>
                <c:pt idx="13">
                  <c:v>669</c:v>
                </c:pt>
                <c:pt idx="14">
                  <c:v>676</c:v>
                </c:pt>
                <c:pt idx="15">
                  <c:v>692</c:v>
                </c:pt>
                <c:pt idx="16">
                  <c:v>711</c:v>
                </c:pt>
                <c:pt idx="17">
                  <c:v>769</c:v>
                </c:pt>
                <c:pt idx="18">
                  <c:v>932</c:v>
                </c:pt>
                <c:pt idx="19">
                  <c:v>936</c:v>
                </c:pt>
                <c:pt idx="20">
                  <c:v>1018</c:v>
                </c:pt>
                <c:pt idx="21">
                  <c:v>1107</c:v>
                </c:pt>
                <c:pt idx="22">
                  <c:v>1191</c:v>
                </c:pt>
                <c:pt idx="23">
                  <c:v>1547</c:v>
                </c:pt>
                <c:pt idx="24">
                  <c:v>1582</c:v>
                </c:pt>
                <c:pt idx="25">
                  <c:v>1815</c:v>
                </c:pt>
                <c:pt idx="26">
                  <c:v>2272</c:v>
                </c:pt>
                <c:pt idx="27">
                  <c:v>2985</c:v>
                </c:pt>
                <c:pt idx="28">
                  <c:v>3043</c:v>
                </c:pt>
                <c:pt idx="29">
                  <c:v>4126</c:v>
                </c:pt>
                <c:pt idx="30">
                  <c:v>7546</c:v>
                </c:pt>
              </c:numCache>
            </c:numRef>
          </c:val>
          <c:extLst>
            <c:ext xmlns:c16="http://schemas.microsoft.com/office/drawing/2014/chart" uri="{C3380CC4-5D6E-409C-BE32-E72D297353CC}">
              <c16:uniqueId val="{00000020-5FDD-4239-BD38-ED256D5991A0}"/>
            </c:ext>
          </c:extLst>
        </c:ser>
        <c:dLbls>
          <c:showLegendKey val="0"/>
          <c:showVal val="0"/>
          <c:showCatName val="0"/>
          <c:showSerName val="0"/>
          <c:showPercent val="0"/>
          <c:showBubbleSize val="0"/>
        </c:dLbls>
        <c:gapWidth val="150"/>
        <c:axId val="124358016"/>
        <c:axId val="124372096"/>
      </c:barChart>
      <c:catAx>
        <c:axId val="12435801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24372096"/>
        <c:crosses val="autoZero"/>
        <c:auto val="1"/>
        <c:lblAlgn val="ctr"/>
        <c:lblOffset val="100"/>
        <c:noMultiLvlLbl val="0"/>
      </c:catAx>
      <c:valAx>
        <c:axId val="124372096"/>
        <c:scaling>
          <c:orientation val="minMax"/>
        </c:scaling>
        <c:delete val="1"/>
        <c:axPos val="b"/>
        <c:numFmt formatCode="#,##0" sourceLinked="1"/>
        <c:majorTickMark val="out"/>
        <c:minorTickMark val="none"/>
        <c:tickLblPos val="nextTo"/>
        <c:crossAx val="12435801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'F77'!$B$9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971D-48C7-8834-23C443485CFB}"/>
              </c:ext>
            </c:extLst>
          </c:dPt>
          <c:dPt>
            <c:idx val="1"/>
            <c:invertIfNegative val="0"/>
            <c:bubble3D val="0"/>
            <c:extLst>
              <c:ext xmlns:c16="http://schemas.microsoft.com/office/drawing/2014/chart" uri="{C3380CC4-5D6E-409C-BE32-E72D297353CC}">
                <c16:uniqueId val="{00000001-971D-48C7-8834-23C443485CFB}"/>
              </c:ext>
            </c:extLst>
          </c:dPt>
          <c:dPt>
            <c:idx val="2"/>
            <c:invertIfNegative val="0"/>
            <c:bubble3D val="0"/>
            <c:extLst>
              <c:ext xmlns:c16="http://schemas.microsoft.com/office/drawing/2014/chart" uri="{C3380CC4-5D6E-409C-BE32-E72D297353CC}">
                <c16:uniqueId val="{00000002-971D-48C7-8834-23C443485CFB}"/>
              </c:ext>
            </c:extLst>
          </c:dPt>
          <c:dPt>
            <c:idx val="3"/>
            <c:invertIfNegative val="0"/>
            <c:bubble3D val="0"/>
            <c:extLst>
              <c:ext xmlns:c16="http://schemas.microsoft.com/office/drawing/2014/chart" uri="{C3380CC4-5D6E-409C-BE32-E72D297353CC}">
                <c16:uniqueId val="{00000003-971D-48C7-8834-23C443485CFB}"/>
              </c:ext>
            </c:extLst>
          </c:dPt>
          <c:dPt>
            <c:idx val="4"/>
            <c:invertIfNegative val="0"/>
            <c:bubble3D val="0"/>
            <c:extLst>
              <c:ext xmlns:c16="http://schemas.microsoft.com/office/drawing/2014/chart" uri="{C3380CC4-5D6E-409C-BE32-E72D297353CC}">
                <c16:uniqueId val="{00000004-971D-48C7-8834-23C443485CFB}"/>
              </c:ext>
            </c:extLst>
          </c:dPt>
          <c:dPt>
            <c:idx val="5"/>
            <c:invertIfNegative val="0"/>
            <c:bubble3D val="0"/>
            <c:extLst>
              <c:ext xmlns:c16="http://schemas.microsoft.com/office/drawing/2014/chart" uri="{C3380CC4-5D6E-409C-BE32-E72D297353CC}">
                <c16:uniqueId val="{00000005-971D-48C7-8834-23C443485CFB}"/>
              </c:ext>
            </c:extLst>
          </c:dPt>
          <c:dPt>
            <c:idx val="6"/>
            <c:invertIfNegative val="0"/>
            <c:bubble3D val="0"/>
            <c:extLst>
              <c:ext xmlns:c16="http://schemas.microsoft.com/office/drawing/2014/chart" uri="{C3380CC4-5D6E-409C-BE32-E72D297353CC}">
                <c16:uniqueId val="{00000006-971D-48C7-8834-23C443485CFB}"/>
              </c:ext>
            </c:extLst>
          </c:dPt>
          <c:dPt>
            <c:idx val="7"/>
            <c:invertIfNegative val="0"/>
            <c:bubble3D val="0"/>
            <c:extLst>
              <c:ext xmlns:c16="http://schemas.microsoft.com/office/drawing/2014/chart" uri="{C3380CC4-5D6E-409C-BE32-E72D297353CC}">
                <c16:uniqueId val="{00000007-971D-48C7-8834-23C443485CFB}"/>
              </c:ext>
            </c:extLst>
          </c:dPt>
          <c:dPt>
            <c:idx val="8"/>
            <c:invertIfNegative val="0"/>
            <c:bubble3D val="0"/>
            <c:extLst>
              <c:ext xmlns:c16="http://schemas.microsoft.com/office/drawing/2014/chart" uri="{C3380CC4-5D6E-409C-BE32-E72D297353CC}">
                <c16:uniqueId val="{00000008-971D-48C7-8834-23C443485CFB}"/>
              </c:ext>
            </c:extLst>
          </c:dPt>
          <c:dPt>
            <c:idx val="9"/>
            <c:invertIfNegative val="0"/>
            <c:bubble3D val="0"/>
            <c:extLst>
              <c:ext xmlns:c16="http://schemas.microsoft.com/office/drawing/2014/chart" uri="{C3380CC4-5D6E-409C-BE32-E72D297353CC}">
                <c16:uniqueId val="{00000009-971D-48C7-8834-23C443485CFB}"/>
              </c:ext>
            </c:extLst>
          </c:dPt>
          <c:dPt>
            <c:idx val="10"/>
            <c:invertIfNegative val="0"/>
            <c:bubble3D val="0"/>
            <c:extLst>
              <c:ext xmlns:c16="http://schemas.microsoft.com/office/drawing/2014/chart" uri="{C3380CC4-5D6E-409C-BE32-E72D297353CC}">
                <c16:uniqueId val="{0000000A-971D-48C7-8834-23C443485CFB}"/>
              </c:ext>
            </c:extLst>
          </c:dPt>
          <c:dPt>
            <c:idx val="11"/>
            <c:invertIfNegative val="0"/>
            <c:bubble3D val="0"/>
            <c:extLst>
              <c:ext xmlns:c16="http://schemas.microsoft.com/office/drawing/2014/chart" uri="{C3380CC4-5D6E-409C-BE32-E72D297353CC}">
                <c16:uniqueId val="{0000000B-971D-48C7-8834-23C443485CFB}"/>
              </c:ext>
            </c:extLst>
          </c:dPt>
          <c:dPt>
            <c:idx val="12"/>
            <c:invertIfNegative val="0"/>
            <c:bubble3D val="0"/>
            <c:extLst>
              <c:ext xmlns:c16="http://schemas.microsoft.com/office/drawing/2014/chart" uri="{C3380CC4-5D6E-409C-BE32-E72D297353CC}">
                <c16:uniqueId val="{0000000C-971D-48C7-8834-23C443485CFB}"/>
              </c:ext>
            </c:extLst>
          </c:dPt>
          <c:dPt>
            <c:idx val="13"/>
            <c:invertIfNegative val="0"/>
            <c:bubble3D val="0"/>
            <c:extLst>
              <c:ext xmlns:c16="http://schemas.microsoft.com/office/drawing/2014/chart" uri="{C3380CC4-5D6E-409C-BE32-E72D297353CC}">
                <c16:uniqueId val="{0000000D-971D-48C7-8834-23C443485CFB}"/>
              </c:ext>
            </c:extLst>
          </c:dPt>
          <c:dPt>
            <c:idx val="14"/>
            <c:invertIfNegative val="0"/>
            <c:bubble3D val="0"/>
            <c:extLst>
              <c:ext xmlns:c16="http://schemas.microsoft.com/office/drawing/2014/chart" uri="{C3380CC4-5D6E-409C-BE32-E72D297353CC}">
                <c16:uniqueId val="{0000000E-971D-48C7-8834-23C443485CFB}"/>
              </c:ext>
            </c:extLst>
          </c:dPt>
          <c:dPt>
            <c:idx val="15"/>
            <c:invertIfNegative val="0"/>
            <c:bubble3D val="0"/>
            <c:extLst>
              <c:ext xmlns:c16="http://schemas.microsoft.com/office/drawing/2014/chart" uri="{C3380CC4-5D6E-409C-BE32-E72D297353CC}">
                <c16:uniqueId val="{0000000F-971D-48C7-8834-23C443485CFB}"/>
              </c:ext>
            </c:extLst>
          </c:dPt>
          <c:dPt>
            <c:idx val="16"/>
            <c:invertIfNegative val="0"/>
            <c:bubble3D val="0"/>
            <c:extLst>
              <c:ext xmlns:c16="http://schemas.microsoft.com/office/drawing/2014/chart" uri="{C3380CC4-5D6E-409C-BE32-E72D297353CC}">
                <c16:uniqueId val="{00000010-971D-48C7-8834-23C443485CFB}"/>
              </c:ext>
            </c:extLst>
          </c:dPt>
          <c:dPt>
            <c:idx val="17"/>
            <c:invertIfNegative val="0"/>
            <c:bubble3D val="0"/>
            <c:extLst>
              <c:ext xmlns:c16="http://schemas.microsoft.com/office/drawing/2014/chart" uri="{C3380CC4-5D6E-409C-BE32-E72D297353CC}">
                <c16:uniqueId val="{00000011-971D-48C7-8834-23C443485CFB}"/>
              </c:ext>
            </c:extLst>
          </c:dPt>
          <c:dPt>
            <c:idx val="18"/>
            <c:invertIfNegative val="0"/>
            <c:bubble3D val="0"/>
            <c:extLst>
              <c:ext xmlns:c16="http://schemas.microsoft.com/office/drawing/2014/chart" uri="{C3380CC4-5D6E-409C-BE32-E72D297353CC}">
                <c16:uniqueId val="{00000012-971D-48C7-8834-23C443485CFB}"/>
              </c:ext>
            </c:extLst>
          </c:dPt>
          <c:dPt>
            <c:idx val="19"/>
            <c:invertIfNegative val="0"/>
            <c:bubble3D val="0"/>
            <c:extLst>
              <c:ext xmlns:c16="http://schemas.microsoft.com/office/drawing/2014/chart" uri="{C3380CC4-5D6E-409C-BE32-E72D297353CC}">
                <c16:uniqueId val="{00000013-971D-48C7-8834-23C443485CFB}"/>
              </c:ext>
            </c:extLst>
          </c:dPt>
          <c:dPt>
            <c:idx val="20"/>
            <c:invertIfNegative val="0"/>
            <c:bubble3D val="0"/>
            <c:extLst>
              <c:ext xmlns:c16="http://schemas.microsoft.com/office/drawing/2014/chart" uri="{C3380CC4-5D6E-409C-BE32-E72D297353CC}">
                <c16:uniqueId val="{00000014-971D-48C7-8834-23C443485CFB}"/>
              </c:ext>
            </c:extLst>
          </c:dPt>
          <c:dPt>
            <c:idx val="21"/>
            <c:invertIfNegative val="0"/>
            <c:bubble3D val="0"/>
            <c:extLst>
              <c:ext xmlns:c16="http://schemas.microsoft.com/office/drawing/2014/chart" uri="{C3380CC4-5D6E-409C-BE32-E72D297353CC}">
                <c16:uniqueId val="{00000015-971D-48C7-8834-23C443485CFB}"/>
              </c:ext>
            </c:extLst>
          </c:dPt>
          <c:dPt>
            <c:idx val="22"/>
            <c:invertIfNegative val="0"/>
            <c:bubble3D val="0"/>
            <c:extLst>
              <c:ext xmlns:c16="http://schemas.microsoft.com/office/drawing/2014/chart" uri="{C3380CC4-5D6E-409C-BE32-E72D297353CC}">
                <c16:uniqueId val="{00000016-971D-48C7-8834-23C443485CFB}"/>
              </c:ext>
            </c:extLst>
          </c:dPt>
          <c:dPt>
            <c:idx val="23"/>
            <c:invertIfNegative val="0"/>
            <c:bubble3D val="0"/>
            <c:extLst>
              <c:ext xmlns:c16="http://schemas.microsoft.com/office/drawing/2014/chart" uri="{C3380CC4-5D6E-409C-BE32-E72D297353CC}">
                <c16:uniqueId val="{00000017-971D-48C7-8834-23C443485CFB}"/>
              </c:ext>
            </c:extLst>
          </c:dPt>
          <c:dPt>
            <c:idx val="24"/>
            <c:invertIfNegative val="0"/>
            <c:bubble3D val="0"/>
            <c:extLst>
              <c:ext xmlns:c16="http://schemas.microsoft.com/office/drawing/2014/chart" uri="{C3380CC4-5D6E-409C-BE32-E72D297353CC}">
                <c16:uniqueId val="{00000018-971D-48C7-8834-23C443485CFB}"/>
              </c:ext>
            </c:extLst>
          </c:dPt>
          <c:dPt>
            <c:idx val="25"/>
            <c:invertIfNegative val="0"/>
            <c:bubble3D val="0"/>
            <c:extLst>
              <c:ext xmlns:c16="http://schemas.microsoft.com/office/drawing/2014/chart" uri="{C3380CC4-5D6E-409C-BE32-E72D297353CC}">
                <c16:uniqueId val="{00000019-971D-48C7-8834-23C443485CFB}"/>
              </c:ext>
            </c:extLst>
          </c:dPt>
          <c:dPt>
            <c:idx val="26"/>
            <c:invertIfNegative val="0"/>
            <c:bubble3D val="0"/>
            <c:extLst>
              <c:ext xmlns:c16="http://schemas.microsoft.com/office/drawing/2014/chart" uri="{C3380CC4-5D6E-409C-BE32-E72D297353CC}">
                <c16:uniqueId val="{0000001A-971D-48C7-8834-23C443485CFB}"/>
              </c:ext>
            </c:extLst>
          </c:dPt>
          <c:dPt>
            <c:idx val="27"/>
            <c:invertIfNegative val="0"/>
            <c:bubble3D val="0"/>
            <c:extLst>
              <c:ext xmlns:c16="http://schemas.microsoft.com/office/drawing/2014/chart" uri="{C3380CC4-5D6E-409C-BE32-E72D297353CC}">
                <c16:uniqueId val="{0000001B-971D-48C7-8834-23C443485CFB}"/>
              </c:ext>
            </c:extLst>
          </c:dPt>
          <c:dPt>
            <c:idx val="28"/>
            <c:invertIfNegative val="0"/>
            <c:bubble3D val="0"/>
            <c:extLst>
              <c:ext xmlns:c16="http://schemas.microsoft.com/office/drawing/2014/chart" uri="{C3380CC4-5D6E-409C-BE32-E72D297353CC}">
                <c16:uniqueId val="{0000001C-971D-48C7-8834-23C443485CFB}"/>
              </c:ext>
            </c:extLst>
          </c:dPt>
          <c:dPt>
            <c:idx val="29"/>
            <c:invertIfNegative val="0"/>
            <c:bubble3D val="0"/>
            <c:extLst>
              <c:ext xmlns:c16="http://schemas.microsoft.com/office/drawing/2014/chart" uri="{C3380CC4-5D6E-409C-BE32-E72D297353CC}">
                <c16:uniqueId val="{0000001D-971D-48C7-8834-23C443485CFB}"/>
              </c:ext>
            </c:extLst>
          </c:dPt>
          <c:dPt>
            <c:idx val="30"/>
            <c:invertIfNegative val="0"/>
            <c:bubble3D val="0"/>
            <c:spPr>
              <a:solidFill>
                <a:srgbClr val="FBBB27"/>
              </a:solidFill>
            </c:spPr>
            <c:extLst>
              <c:ext xmlns:c16="http://schemas.microsoft.com/office/drawing/2014/chart" uri="{C3380CC4-5D6E-409C-BE32-E72D297353CC}">
                <c16:uniqueId val="{0000001F-971D-48C7-8834-23C443485CFB}"/>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71D-48C7-8834-23C443485CFB}"/>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'F77'!$A$10:$A$40</c:f>
              <c:strCache>
                <c:ptCount val="31"/>
                <c:pt idx="0">
                  <c:v>Baja California Sur</c:v>
                </c:pt>
                <c:pt idx="1">
                  <c:v>Nuevo León</c:v>
                </c:pt>
                <c:pt idx="2">
                  <c:v>Durango</c:v>
                </c:pt>
                <c:pt idx="3">
                  <c:v>Tabasco</c:v>
                </c:pt>
                <c:pt idx="4">
                  <c:v>Baja California</c:v>
                </c:pt>
                <c:pt idx="5">
                  <c:v>Chiapas</c:v>
                </c:pt>
                <c:pt idx="6">
                  <c:v>Tamaulipas</c:v>
                </c:pt>
                <c:pt idx="7">
                  <c:v>Chihuahua</c:v>
                </c:pt>
                <c:pt idx="8">
                  <c:v>Tlaxcala</c:v>
                </c:pt>
                <c:pt idx="9">
                  <c:v>Campeche</c:v>
                </c:pt>
                <c:pt idx="10">
                  <c:v>Oaxaca</c:v>
                </c:pt>
                <c:pt idx="11">
                  <c:v>Sonora</c:v>
                </c:pt>
                <c:pt idx="12">
                  <c:v>Sinaloa</c:v>
                </c:pt>
                <c:pt idx="13">
                  <c:v>Zacatecas</c:v>
                </c:pt>
                <c:pt idx="14">
                  <c:v>Nayarit</c:v>
                </c:pt>
                <c:pt idx="15">
                  <c:v>Quintana Roo</c:v>
                </c:pt>
                <c:pt idx="16">
                  <c:v>Coahuila</c:v>
                </c:pt>
                <c:pt idx="17">
                  <c:v>Colima</c:v>
                </c:pt>
                <c:pt idx="18">
                  <c:v>San Luis Potosí</c:v>
                </c:pt>
                <c:pt idx="19">
                  <c:v>Aguascalientes</c:v>
                </c:pt>
                <c:pt idx="20">
                  <c:v>Hidalgo</c:v>
                </c:pt>
                <c:pt idx="21">
                  <c:v>Guerrero</c:v>
                </c:pt>
                <c:pt idx="22">
                  <c:v>Querétaro</c:v>
                </c:pt>
                <c:pt idx="23">
                  <c:v>Morelos</c:v>
                </c:pt>
                <c:pt idx="24">
                  <c:v>Veracruz</c:v>
                </c:pt>
                <c:pt idx="25">
                  <c:v>Yucatán</c:v>
                </c:pt>
                <c:pt idx="26">
                  <c:v>Michoacán</c:v>
                </c:pt>
                <c:pt idx="27">
                  <c:v>Puebla</c:v>
                </c:pt>
                <c:pt idx="28">
                  <c:v>Guanajuato</c:v>
                </c:pt>
                <c:pt idx="29">
                  <c:v>Estado de México</c:v>
                </c:pt>
                <c:pt idx="30">
                  <c:v>Jalisco</c:v>
                </c:pt>
              </c:strCache>
            </c:strRef>
          </c:cat>
          <c:val>
            <c:numRef>
              <c:f>'F77'!$B$10:$B$40</c:f>
              <c:numCache>
                <c:formatCode>#,##0</c:formatCode>
                <c:ptCount val="31"/>
                <c:pt idx="0">
                  <c:v>24</c:v>
                </c:pt>
                <c:pt idx="1">
                  <c:v>25</c:v>
                </c:pt>
                <c:pt idx="2">
                  <c:v>27</c:v>
                </c:pt>
                <c:pt idx="3">
                  <c:v>27</c:v>
                </c:pt>
                <c:pt idx="4">
                  <c:v>38</c:v>
                </c:pt>
                <c:pt idx="5">
                  <c:v>48</c:v>
                </c:pt>
                <c:pt idx="6">
                  <c:v>73</c:v>
                </c:pt>
                <c:pt idx="7">
                  <c:v>164</c:v>
                </c:pt>
                <c:pt idx="8">
                  <c:v>209</c:v>
                </c:pt>
                <c:pt idx="9">
                  <c:v>257</c:v>
                </c:pt>
                <c:pt idx="10">
                  <c:v>296</c:v>
                </c:pt>
                <c:pt idx="11">
                  <c:v>324</c:v>
                </c:pt>
                <c:pt idx="12">
                  <c:v>373</c:v>
                </c:pt>
                <c:pt idx="13">
                  <c:v>379</c:v>
                </c:pt>
                <c:pt idx="14">
                  <c:v>385</c:v>
                </c:pt>
                <c:pt idx="15">
                  <c:v>421</c:v>
                </c:pt>
                <c:pt idx="16">
                  <c:v>490</c:v>
                </c:pt>
                <c:pt idx="17">
                  <c:v>517</c:v>
                </c:pt>
                <c:pt idx="18">
                  <c:v>699</c:v>
                </c:pt>
                <c:pt idx="19">
                  <c:v>819</c:v>
                </c:pt>
                <c:pt idx="20">
                  <c:v>886</c:v>
                </c:pt>
                <c:pt idx="21">
                  <c:v>999</c:v>
                </c:pt>
                <c:pt idx="22">
                  <c:v>1216</c:v>
                </c:pt>
                <c:pt idx="23">
                  <c:v>1242</c:v>
                </c:pt>
                <c:pt idx="24">
                  <c:v>1525</c:v>
                </c:pt>
                <c:pt idx="25">
                  <c:v>1615</c:v>
                </c:pt>
                <c:pt idx="26">
                  <c:v>1743</c:v>
                </c:pt>
                <c:pt idx="27">
                  <c:v>2022</c:v>
                </c:pt>
                <c:pt idx="28">
                  <c:v>2252</c:v>
                </c:pt>
                <c:pt idx="29">
                  <c:v>4807</c:v>
                </c:pt>
                <c:pt idx="30">
                  <c:v>5062</c:v>
                </c:pt>
              </c:numCache>
            </c:numRef>
          </c:val>
          <c:extLst>
            <c:ext xmlns:c16="http://schemas.microsoft.com/office/drawing/2014/chart" uri="{C3380CC4-5D6E-409C-BE32-E72D297353CC}">
              <c16:uniqueId val="{00000020-971D-48C7-8834-23C443485CFB}"/>
            </c:ext>
          </c:extLst>
        </c:ser>
        <c:dLbls>
          <c:showLegendKey val="0"/>
          <c:showVal val="0"/>
          <c:showCatName val="0"/>
          <c:showSerName val="0"/>
          <c:showPercent val="0"/>
          <c:showBubbleSize val="0"/>
        </c:dLbls>
        <c:gapWidth val="150"/>
        <c:axId val="115215360"/>
        <c:axId val="115225344"/>
      </c:barChart>
      <c:catAx>
        <c:axId val="11521536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15225344"/>
        <c:crosses val="autoZero"/>
        <c:auto val="1"/>
        <c:lblAlgn val="ctr"/>
        <c:lblOffset val="100"/>
        <c:noMultiLvlLbl val="0"/>
      </c:catAx>
      <c:valAx>
        <c:axId val="115225344"/>
        <c:scaling>
          <c:orientation val="minMax"/>
        </c:scaling>
        <c:delete val="1"/>
        <c:axPos val="b"/>
        <c:numFmt formatCode="#,##0" sourceLinked="1"/>
        <c:majorTickMark val="out"/>
        <c:minorTickMark val="none"/>
        <c:tickLblPos val="nextTo"/>
        <c:crossAx val="11521536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'F78'!$B$9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E5F4-433D-828F-29A47713D5D7}"/>
              </c:ext>
            </c:extLst>
          </c:dPt>
          <c:dPt>
            <c:idx val="1"/>
            <c:invertIfNegative val="0"/>
            <c:bubble3D val="0"/>
            <c:extLst>
              <c:ext xmlns:c16="http://schemas.microsoft.com/office/drawing/2014/chart" uri="{C3380CC4-5D6E-409C-BE32-E72D297353CC}">
                <c16:uniqueId val="{00000001-E5F4-433D-828F-29A47713D5D7}"/>
              </c:ext>
            </c:extLst>
          </c:dPt>
          <c:dPt>
            <c:idx val="2"/>
            <c:invertIfNegative val="0"/>
            <c:bubble3D val="0"/>
            <c:extLst>
              <c:ext xmlns:c16="http://schemas.microsoft.com/office/drawing/2014/chart" uri="{C3380CC4-5D6E-409C-BE32-E72D297353CC}">
                <c16:uniqueId val="{00000002-E5F4-433D-828F-29A47713D5D7}"/>
              </c:ext>
            </c:extLst>
          </c:dPt>
          <c:dPt>
            <c:idx val="3"/>
            <c:invertIfNegative val="0"/>
            <c:bubble3D val="0"/>
            <c:extLst>
              <c:ext xmlns:c16="http://schemas.microsoft.com/office/drawing/2014/chart" uri="{C3380CC4-5D6E-409C-BE32-E72D297353CC}">
                <c16:uniqueId val="{00000003-E5F4-433D-828F-29A47713D5D7}"/>
              </c:ext>
            </c:extLst>
          </c:dPt>
          <c:dPt>
            <c:idx val="4"/>
            <c:invertIfNegative val="0"/>
            <c:bubble3D val="0"/>
            <c:extLst>
              <c:ext xmlns:c16="http://schemas.microsoft.com/office/drawing/2014/chart" uri="{C3380CC4-5D6E-409C-BE32-E72D297353CC}">
                <c16:uniqueId val="{00000004-E5F4-433D-828F-29A47713D5D7}"/>
              </c:ext>
            </c:extLst>
          </c:dPt>
          <c:dPt>
            <c:idx val="5"/>
            <c:invertIfNegative val="0"/>
            <c:bubble3D val="0"/>
            <c:extLst>
              <c:ext xmlns:c16="http://schemas.microsoft.com/office/drawing/2014/chart" uri="{C3380CC4-5D6E-409C-BE32-E72D297353CC}">
                <c16:uniqueId val="{00000005-E5F4-433D-828F-29A47713D5D7}"/>
              </c:ext>
            </c:extLst>
          </c:dPt>
          <c:dPt>
            <c:idx val="6"/>
            <c:invertIfNegative val="0"/>
            <c:bubble3D val="0"/>
            <c:extLst>
              <c:ext xmlns:c16="http://schemas.microsoft.com/office/drawing/2014/chart" uri="{C3380CC4-5D6E-409C-BE32-E72D297353CC}">
                <c16:uniqueId val="{00000006-E5F4-433D-828F-29A47713D5D7}"/>
              </c:ext>
            </c:extLst>
          </c:dPt>
          <c:dPt>
            <c:idx val="7"/>
            <c:invertIfNegative val="0"/>
            <c:bubble3D val="0"/>
            <c:extLst>
              <c:ext xmlns:c16="http://schemas.microsoft.com/office/drawing/2014/chart" uri="{C3380CC4-5D6E-409C-BE32-E72D297353CC}">
                <c16:uniqueId val="{00000007-E5F4-433D-828F-29A47713D5D7}"/>
              </c:ext>
            </c:extLst>
          </c:dPt>
          <c:dPt>
            <c:idx val="8"/>
            <c:invertIfNegative val="0"/>
            <c:bubble3D val="0"/>
            <c:extLst>
              <c:ext xmlns:c16="http://schemas.microsoft.com/office/drawing/2014/chart" uri="{C3380CC4-5D6E-409C-BE32-E72D297353CC}">
                <c16:uniqueId val="{00000008-E5F4-433D-828F-29A47713D5D7}"/>
              </c:ext>
            </c:extLst>
          </c:dPt>
          <c:dPt>
            <c:idx val="9"/>
            <c:invertIfNegative val="0"/>
            <c:bubble3D val="0"/>
            <c:extLst>
              <c:ext xmlns:c16="http://schemas.microsoft.com/office/drawing/2014/chart" uri="{C3380CC4-5D6E-409C-BE32-E72D297353CC}">
                <c16:uniqueId val="{00000009-E5F4-433D-828F-29A47713D5D7}"/>
              </c:ext>
            </c:extLst>
          </c:dPt>
          <c:dPt>
            <c:idx val="10"/>
            <c:invertIfNegative val="0"/>
            <c:bubble3D val="0"/>
            <c:extLst>
              <c:ext xmlns:c16="http://schemas.microsoft.com/office/drawing/2014/chart" uri="{C3380CC4-5D6E-409C-BE32-E72D297353CC}">
                <c16:uniqueId val="{0000000A-E5F4-433D-828F-29A47713D5D7}"/>
              </c:ext>
            </c:extLst>
          </c:dPt>
          <c:dPt>
            <c:idx val="11"/>
            <c:invertIfNegative val="0"/>
            <c:bubble3D val="0"/>
            <c:extLst>
              <c:ext xmlns:c16="http://schemas.microsoft.com/office/drawing/2014/chart" uri="{C3380CC4-5D6E-409C-BE32-E72D297353CC}">
                <c16:uniqueId val="{0000000B-E5F4-433D-828F-29A47713D5D7}"/>
              </c:ext>
            </c:extLst>
          </c:dPt>
          <c:dPt>
            <c:idx val="12"/>
            <c:invertIfNegative val="0"/>
            <c:bubble3D val="0"/>
            <c:extLst>
              <c:ext xmlns:c16="http://schemas.microsoft.com/office/drawing/2014/chart" uri="{C3380CC4-5D6E-409C-BE32-E72D297353CC}">
                <c16:uniqueId val="{0000000C-E5F4-433D-828F-29A47713D5D7}"/>
              </c:ext>
            </c:extLst>
          </c:dPt>
          <c:dPt>
            <c:idx val="13"/>
            <c:invertIfNegative val="0"/>
            <c:bubble3D val="0"/>
            <c:extLst>
              <c:ext xmlns:c16="http://schemas.microsoft.com/office/drawing/2014/chart" uri="{C3380CC4-5D6E-409C-BE32-E72D297353CC}">
                <c16:uniqueId val="{0000000D-E5F4-433D-828F-29A47713D5D7}"/>
              </c:ext>
            </c:extLst>
          </c:dPt>
          <c:dPt>
            <c:idx val="14"/>
            <c:invertIfNegative val="0"/>
            <c:bubble3D val="0"/>
            <c:extLst>
              <c:ext xmlns:c16="http://schemas.microsoft.com/office/drawing/2014/chart" uri="{C3380CC4-5D6E-409C-BE32-E72D297353CC}">
                <c16:uniqueId val="{0000000E-E5F4-433D-828F-29A47713D5D7}"/>
              </c:ext>
            </c:extLst>
          </c:dPt>
          <c:dPt>
            <c:idx val="15"/>
            <c:invertIfNegative val="0"/>
            <c:bubble3D val="0"/>
            <c:extLst>
              <c:ext xmlns:c16="http://schemas.microsoft.com/office/drawing/2014/chart" uri="{C3380CC4-5D6E-409C-BE32-E72D297353CC}">
                <c16:uniqueId val="{0000000F-E5F4-433D-828F-29A47713D5D7}"/>
              </c:ext>
            </c:extLst>
          </c:dPt>
          <c:dPt>
            <c:idx val="16"/>
            <c:invertIfNegative val="0"/>
            <c:bubble3D val="0"/>
            <c:extLst>
              <c:ext xmlns:c16="http://schemas.microsoft.com/office/drawing/2014/chart" uri="{C3380CC4-5D6E-409C-BE32-E72D297353CC}">
                <c16:uniqueId val="{00000010-E5F4-433D-828F-29A47713D5D7}"/>
              </c:ext>
            </c:extLst>
          </c:dPt>
          <c:dPt>
            <c:idx val="17"/>
            <c:invertIfNegative val="0"/>
            <c:bubble3D val="0"/>
            <c:extLst>
              <c:ext xmlns:c16="http://schemas.microsoft.com/office/drawing/2014/chart" uri="{C3380CC4-5D6E-409C-BE32-E72D297353CC}">
                <c16:uniqueId val="{00000011-E5F4-433D-828F-29A47713D5D7}"/>
              </c:ext>
            </c:extLst>
          </c:dPt>
          <c:dPt>
            <c:idx val="18"/>
            <c:invertIfNegative val="0"/>
            <c:bubble3D val="0"/>
            <c:extLst>
              <c:ext xmlns:c16="http://schemas.microsoft.com/office/drawing/2014/chart" uri="{C3380CC4-5D6E-409C-BE32-E72D297353CC}">
                <c16:uniqueId val="{00000012-E5F4-433D-828F-29A47713D5D7}"/>
              </c:ext>
            </c:extLst>
          </c:dPt>
          <c:dPt>
            <c:idx val="19"/>
            <c:invertIfNegative val="0"/>
            <c:bubble3D val="0"/>
            <c:extLst>
              <c:ext xmlns:c16="http://schemas.microsoft.com/office/drawing/2014/chart" uri="{C3380CC4-5D6E-409C-BE32-E72D297353CC}">
                <c16:uniqueId val="{00000013-E5F4-433D-828F-29A47713D5D7}"/>
              </c:ext>
            </c:extLst>
          </c:dPt>
          <c:dPt>
            <c:idx val="20"/>
            <c:invertIfNegative val="0"/>
            <c:bubble3D val="0"/>
            <c:extLst>
              <c:ext xmlns:c16="http://schemas.microsoft.com/office/drawing/2014/chart" uri="{C3380CC4-5D6E-409C-BE32-E72D297353CC}">
                <c16:uniqueId val="{00000014-E5F4-433D-828F-29A47713D5D7}"/>
              </c:ext>
            </c:extLst>
          </c:dPt>
          <c:dPt>
            <c:idx val="21"/>
            <c:invertIfNegative val="0"/>
            <c:bubble3D val="0"/>
            <c:extLst>
              <c:ext xmlns:c16="http://schemas.microsoft.com/office/drawing/2014/chart" uri="{C3380CC4-5D6E-409C-BE32-E72D297353CC}">
                <c16:uniqueId val="{00000015-E5F4-433D-828F-29A47713D5D7}"/>
              </c:ext>
            </c:extLst>
          </c:dPt>
          <c:dPt>
            <c:idx val="22"/>
            <c:invertIfNegative val="0"/>
            <c:bubble3D val="0"/>
            <c:extLst>
              <c:ext xmlns:c16="http://schemas.microsoft.com/office/drawing/2014/chart" uri="{C3380CC4-5D6E-409C-BE32-E72D297353CC}">
                <c16:uniqueId val="{00000016-E5F4-433D-828F-29A47713D5D7}"/>
              </c:ext>
            </c:extLst>
          </c:dPt>
          <c:dPt>
            <c:idx val="23"/>
            <c:invertIfNegative val="0"/>
            <c:bubble3D val="0"/>
            <c:extLst>
              <c:ext xmlns:c16="http://schemas.microsoft.com/office/drawing/2014/chart" uri="{C3380CC4-5D6E-409C-BE32-E72D297353CC}">
                <c16:uniqueId val="{00000017-E5F4-433D-828F-29A47713D5D7}"/>
              </c:ext>
            </c:extLst>
          </c:dPt>
          <c:dPt>
            <c:idx val="24"/>
            <c:invertIfNegative val="0"/>
            <c:bubble3D val="0"/>
            <c:extLst>
              <c:ext xmlns:c16="http://schemas.microsoft.com/office/drawing/2014/chart" uri="{C3380CC4-5D6E-409C-BE32-E72D297353CC}">
                <c16:uniqueId val="{00000018-E5F4-433D-828F-29A47713D5D7}"/>
              </c:ext>
            </c:extLst>
          </c:dPt>
          <c:dPt>
            <c:idx val="25"/>
            <c:invertIfNegative val="0"/>
            <c:bubble3D val="0"/>
            <c:extLst>
              <c:ext xmlns:c16="http://schemas.microsoft.com/office/drawing/2014/chart" uri="{C3380CC4-5D6E-409C-BE32-E72D297353CC}">
                <c16:uniqueId val="{00000019-E5F4-433D-828F-29A47713D5D7}"/>
              </c:ext>
            </c:extLst>
          </c:dPt>
          <c:dPt>
            <c:idx val="26"/>
            <c:invertIfNegative val="0"/>
            <c:bubble3D val="0"/>
            <c:extLst>
              <c:ext xmlns:c16="http://schemas.microsoft.com/office/drawing/2014/chart" uri="{C3380CC4-5D6E-409C-BE32-E72D297353CC}">
                <c16:uniqueId val="{0000001A-E5F4-433D-828F-29A47713D5D7}"/>
              </c:ext>
            </c:extLst>
          </c:dPt>
          <c:dPt>
            <c:idx val="27"/>
            <c:invertIfNegative val="0"/>
            <c:bubble3D val="0"/>
            <c:extLst>
              <c:ext xmlns:c16="http://schemas.microsoft.com/office/drawing/2014/chart" uri="{C3380CC4-5D6E-409C-BE32-E72D297353CC}">
                <c16:uniqueId val="{0000001B-E5F4-433D-828F-29A47713D5D7}"/>
              </c:ext>
            </c:extLst>
          </c:dPt>
          <c:dPt>
            <c:idx val="28"/>
            <c:invertIfNegative val="0"/>
            <c:bubble3D val="0"/>
            <c:spPr>
              <a:solidFill>
                <a:srgbClr val="FBBB27"/>
              </a:solidFill>
            </c:spPr>
            <c:extLst>
              <c:ext xmlns:c16="http://schemas.microsoft.com/office/drawing/2014/chart" uri="{C3380CC4-5D6E-409C-BE32-E72D297353CC}">
                <c16:uniqueId val="{0000001D-E5F4-433D-828F-29A47713D5D7}"/>
              </c:ext>
            </c:extLst>
          </c:dPt>
          <c:dPt>
            <c:idx val="29"/>
            <c:invertIfNegative val="0"/>
            <c:bubble3D val="0"/>
            <c:extLst>
              <c:ext xmlns:c16="http://schemas.microsoft.com/office/drawing/2014/chart" uri="{C3380CC4-5D6E-409C-BE32-E72D297353CC}">
                <c16:uniqueId val="{0000001E-E5F4-433D-828F-29A47713D5D7}"/>
              </c:ext>
            </c:extLst>
          </c:dPt>
          <c:dPt>
            <c:idx val="30"/>
            <c:invertIfNegative val="0"/>
            <c:bubble3D val="0"/>
            <c:extLst>
              <c:ext xmlns:c16="http://schemas.microsoft.com/office/drawing/2014/chart" uri="{C3380CC4-5D6E-409C-BE32-E72D297353CC}">
                <c16:uniqueId val="{0000001F-E5F4-433D-828F-29A47713D5D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'F78'!$A$10:$A$40</c:f>
              <c:strCache>
                <c:ptCount val="31"/>
                <c:pt idx="0">
                  <c:v>Baja California</c:v>
                </c:pt>
                <c:pt idx="1">
                  <c:v>Baja California Sur</c:v>
                </c:pt>
                <c:pt idx="2">
                  <c:v>Campeche</c:v>
                </c:pt>
                <c:pt idx="3">
                  <c:v>Coahuila</c:v>
                </c:pt>
                <c:pt idx="4">
                  <c:v>Chiapas</c:v>
                </c:pt>
                <c:pt idx="5">
                  <c:v>Durango</c:v>
                </c:pt>
                <c:pt idx="6">
                  <c:v>Guerrero</c:v>
                </c:pt>
                <c:pt idx="7">
                  <c:v>Morelos</c:v>
                </c:pt>
                <c:pt idx="8">
                  <c:v>Nayarit</c:v>
                </c:pt>
                <c:pt idx="9">
                  <c:v>Nuevo León</c:v>
                </c:pt>
                <c:pt idx="10">
                  <c:v>Tabasco</c:v>
                </c:pt>
                <c:pt idx="11">
                  <c:v>Veracruz</c:v>
                </c:pt>
                <c:pt idx="12">
                  <c:v>Puebla</c:v>
                </c:pt>
                <c:pt idx="13">
                  <c:v>Sonora</c:v>
                </c:pt>
                <c:pt idx="14">
                  <c:v>Tamaulipas</c:v>
                </c:pt>
                <c:pt idx="15">
                  <c:v>Tlaxcala</c:v>
                </c:pt>
                <c:pt idx="16">
                  <c:v>Colima</c:v>
                </c:pt>
                <c:pt idx="17">
                  <c:v>Chihuahua</c:v>
                </c:pt>
                <c:pt idx="18">
                  <c:v>Yucatán</c:v>
                </c:pt>
                <c:pt idx="19">
                  <c:v>Quintana Roo</c:v>
                </c:pt>
                <c:pt idx="20">
                  <c:v>Hidalgo</c:v>
                </c:pt>
                <c:pt idx="21">
                  <c:v>Oaxaca</c:v>
                </c:pt>
                <c:pt idx="22">
                  <c:v>San Luis Potosí</c:v>
                </c:pt>
                <c:pt idx="23">
                  <c:v>Sinaloa</c:v>
                </c:pt>
                <c:pt idx="24">
                  <c:v>Zacatecas</c:v>
                </c:pt>
                <c:pt idx="25">
                  <c:v>Michoacán</c:v>
                </c:pt>
                <c:pt idx="26">
                  <c:v>Querétaro</c:v>
                </c:pt>
                <c:pt idx="27">
                  <c:v>Guanajuato</c:v>
                </c:pt>
                <c:pt idx="28">
                  <c:v>Jalisco</c:v>
                </c:pt>
                <c:pt idx="29">
                  <c:v>Estado de México</c:v>
                </c:pt>
                <c:pt idx="30">
                  <c:v>Aguascalientes</c:v>
                </c:pt>
              </c:strCache>
            </c:strRef>
          </c:cat>
          <c:val>
            <c:numRef>
              <c:f>'F78'!$B$10:$B$40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2</c:v>
                </c:pt>
                <c:pt idx="17">
                  <c:v>2</c:v>
                </c:pt>
                <c:pt idx="18">
                  <c:v>2</c:v>
                </c:pt>
                <c:pt idx="19">
                  <c:v>3</c:v>
                </c:pt>
                <c:pt idx="20">
                  <c:v>4</c:v>
                </c:pt>
                <c:pt idx="21">
                  <c:v>5</c:v>
                </c:pt>
                <c:pt idx="22">
                  <c:v>6</c:v>
                </c:pt>
                <c:pt idx="23">
                  <c:v>6</c:v>
                </c:pt>
                <c:pt idx="24">
                  <c:v>6</c:v>
                </c:pt>
                <c:pt idx="25">
                  <c:v>7</c:v>
                </c:pt>
                <c:pt idx="26">
                  <c:v>13</c:v>
                </c:pt>
                <c:pt idx="27">
                  <c:v>14</c:v>
                </c:pt>
                <c:pt idx="28">
                  <c:v>20</c:v>
                </c:pt>
                <c:pt idx="29">
                  <c:v>32</c:v>
                </c:pt>
                <c:pt idx="30">
                  <c:v>55</c:v>
                </c:pt>
              </c:numCache>
            </c:numRef>
          </c:val>
          <c:extLst>
            <c:ext xmlns:c16="http://schemas.microsoft.com/office/drawing/2014/chart" uri="{C3380CC4-5D6E-409C-BE32-E72D297353CC}">
              <c16:uniqueId val="{00000020-E5F4-433D-828F-29A47713D5D7}"/>
            </c:ext>
          </c:extLst>
        </c:ser>
        <c:dLbls>
          <c:showLegendKey val="0"/>
          <c:showVal val="0"/>
          <c:showCatName val="0"/>
          <c:showSerName val="0"/>
          <c:showPercent val="0"/>
          <c:showBubbleSize val="0"/>
        </c:dLbls>
        <c:gapWidth val="150"/>
        <c:axId val="115271936"/>
        <c:axId val="115277824"/>
      </c:barChart>
      <c:catAx>
        <c:axId val="1152719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15277824"/>
        <c:crosses val="autoZero"/>
        <c:auto val="1"/>
        <c:lblAlgn val="ctr"/>
        <c:lblOffset val="100"/>
        <c:noMultiLvlLbl val="0"/>
      </c:catAx>
      <c:valAx>
        <c:axId val="115277824"/>
        <c:scaling>
          <c:orientation val="minMax"/>
        </c:scaling>
        <c:delete val="1"/>
        <c:axPos val="b"/>
        <c:numFmt formatCode="General" sourceLinked="1"/>
        <c:majorTickMark val="out"/>
        <c:minorTickMark val="none"/>
        <c:tickLblPos val="nextTo"/>
        <c:crossAx val="1152719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'F8'!$B$7</c:f>
              <c:strCache>
                <c:ptCount val="1"/>
                <c:pt idx="0">
                  <c:v>MAR</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9820-475D-8974-31D43FC0792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'F8'!$C$6:$E$6</c:f>
              <c:strCache>
                <c:ptCount val="3"/>
                <c:pt idx="0">
                  <c:v>Regular</c:v>
                </c:pt>
                <c:pt idx="1">
                  <c:v>Premium</c:v>
                </c:pt>
                <c:pt idx="2">
                  <c:v>Diesel</c:v>
                </c:pt>
              </c:strCache>
            </c:strRef>
          </c:cat>
          <c:val>
            <c:numRef>
              <c:f>'F8'!$C$7:$E$7</c:f>
              <c:numCache>
                <c:formatCode>0.00</c:formatCode>
                <c:ptCount val="3"/>
                <c:pt idx="0">
                  <c:v>20.773455018439037</c:v>
                </c:pt>
                <c:pt idx="1">
                  <c:v>21.644546544563518</c:v>
                </c:pt>
                <c:pt idx="2">
                  <c:v>21.929502792128659</c:v>
                </c:pt>
              </c:numCache>
            </c:numRef>
          </c:val>
          <c:extLst>
            <c:ext xmlns:c16="http://schemas.microsoft.com/office/drawing/2014/chart" uri="{C3380CC4-5D6E-409C-BE32-E72D297353CC}">
              <c16:uniqueId val="{00000002-9820-475D-8974-31D43FC0792C}"/>
            </c:ext>
          </c:extLst>
        </c:ser>
        <c:ser>
          <c:idx val="1"/>
          <c:order val="1"/>
          <c:tx>
            <c:strRef>
              <c:f>'F8'!$B$8</c:f>
              <c:strCache>
                <c:ptCount val="1"/>
                <c:pt idx="0">
                  <c:v>ABR</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9820-475D-8974-31D43FC0792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'F8'!$C$6:$E$6</c:f>
              <c:strCache>
                <c:ptCount val="3"/>
                <c:pt idx="0">
                  <c:v>Regular</c:v>
                </c:pt>
                <c:pt idx="1">
                  <c:v>Premium</c:v>
                </c:pt>
                <c:pt idx="2">
                  <c:v>Diesel</c:v>
                </c:pt>
              </c:strCache>
            </c:strRef>
          </c:cat>
          <c:val>
            <c:numRef>
              <c:f>'F8'!$C$8:$E$8</c:f>
              <c:numCache>
                <c:formatCode>0.00</c:formatCode>
                <c:ptCount val="3"/>
                <c:pt idx="0">
                  <c:v>20.661136745913868</c:v>
                </c:pt>
                <c:pt idx="1">
                  <c:v>21.732349494394331</c:v>
                </c:pt>
                <c:pt idx="2">
                  <c:v>21.756098981598001</c:v>
                </c:pt>
              </c:numCache>
            </c:numRef>
          </c:val>
          <c:extLst>
            <c:ext xmlns:c16="http://schemas.microsoft.com/office/drawing/2014/chart" uri="{C3380CC4-5D6E-409C-BE32-E72D297353CC}">
              <c16:uniqueId val="{00000004-9820-475D-8974-31D43FC0792C}"/>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2.5"/>
          <c:min val="16.5"/>
        </c:scaling>
        <c:delete val="1"/>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'F79'!$B$9</c:f>
              <c:strCache>
                <c:ptCount val="1"/>
                <c:pt idx="0">
                  <c:v>Producción de Carne en Canal</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00-0B29-4DFB-8B6D-D9BF62F9C6A0}"/>
              </c:ext>
            </c:extLst>
          </c:dPt>
          <c:dPt>
            <c:idx val="1"/>
            <c:invertIfNegative val="0"/>
            <c:bubble3D val="0"/>
            <c:extLst>
              <c:ext xmlns:c16="http://schemas.microsoft.com/office/drawing/2014/chart" uri="{C3380CC4-5D6E-409C-BE32-E72D297353CC}">
                <c16:uniqueId val="{00000001-0B29-4DFB-8B6D-D9BF62F9C6A0}"/>
              </c:ext>
            </c:extLst>
          </c:dPt>
          <c:dPt>
            <c:idx val="2"/>
            <c:invertIfNegative val="0"/>
            <c:bubble3D val="0"/>
            <c:extLst>
              <c:ext xmlns:c16="http://schemas.microsoft.com/office/drawing/2014/chart" uri="{C3380CC4-5D6E-409C-BE32-E72D297353CC}">
                <c16:uniqueId val="{00000002-0B29-4DFB-8B6D-D9BF62F9C6A0}"/>
              </c:ext>
            </c:extLst>
          </c:dPt>
          <c:dPt>
            <c:idx val="3"/>
            <c:invertIfNegative val="0"/>
            <c:bubble3D val="0"/>
            <c:extLst>
              <c:ext xmlns:c16="http://schemas.microsoft.com/office/drawing/2014/chart" uri="{C3380CC4-5D6E-409C-BE32-E72D297353CC}">
                <c16:uniqueId val="{00000003-0B29-4DFB-8B6D-D9BF62F9C6A0}"/>
              </c:ext>
            </c:extLst>
          </c:dPt>
          <c:dPt>
            <c:idx val="4"/>
            <c:invertIfNegative val="0"/>
            <c:bubble3D val="0"/>
            <c:extLst>
              <c:ext xmlns:c16="http://schemas.microsoft.com/office/drawing/2014/chart" uri="{C3380CC4-5D6E-409C-BE32-E72D297353CC}">
                <c16:uniqueId val="{00000004-0B29-4DFB-8B6D-D9BF62F9C6A0}"/>
              </c:ext>
            </c:extLst>
          </c:dPt>
          <c:dPt>
            <c:idx val="5"/>
            <c:invertIfNegative val="0"/>
            <c:bubble3D val="0"/>
            <c:extLst>
              <c:ext xmlns:c16="http://schemas.microsoft.com/office/drawing/2014/chart" uri="{C3380CC4-5D6E-409C-BE32-E72D297353CC}">
                <c16:uniqueId val="{00000005-0B29-4DFB-8B6D-D9BF62F9C6A0}"/>
              </c:ext>
            </c:extLst>
          </c:dPt>
          <c:dPt>
            <c:idx val="6"/>
            <c:invertIfNegative val="0"/>
            <c:bubble3D val="0"/>
            <c:extLst>
              <c:ext xmlns:c16="http://schemas.microsoft.com/office/drawing/2014/chart" uri="{C3380CC4-5D6E-409C-BE32-E72D297353CC}">
                <c16:uniqueId val="{00000006-0B29-4DFB-8B6D-D9BF62F9C6A0}"/>
              </c:ext>
            </c:extLst>
          </c:dPt>
          <c:dPt>
            <c:idx val="7"/>
            <c:invertIfNegative val="0"/>
            <c:bubble3D val="0"/>
            <c:extLst>
              <c:ext xmlns:c16="http://schemas.microsoft.com/office/drawing/2014/chart" uri="{C3380CC4-5D6E-409C-BE32-E72D297353CC}">
                <c16:uniqueId val="{00000007-0B29-4DFB-8B6D-D9BF62F9C6A0}"/>
              </c:ext>
            </c:extLst>
          </c:dPt>
          <c:dPt>
            <c:idx val="8"/>
            <c:invertIfNegative val="0"/>
            <c:bubble3D val="0"/>
            <c:extLst>
              <c:ext xmlns:c16="http://schemas.microsoft.com/office/drawing/2014/chart" uri="{C3380CC4-5D6E-409C-BE32-E72D297353CC}">
                <c16:uniqueId val="{00000008-0B29-4DFB-8B6D-D9BF62F9C6A0}"/>
              </c:ext>
            </c:extLst>
          </c:dPt>
          <c:dPt>
            <c:idx val="9"/>
            <c:invertIfNegative val="0"/>
            <c:bubble3D val="0"/>
            <c:extLst>
              <c:ext xmlns:c16="http://schemas.microsoft.com/office/drawing/2014/chart" uri="{C3380CC4-5D6E-409C-BE32-E72D297353CC}">
                <c16:uniqueId val="{00000009-0B29-4DFB-8B6D-D9BF62F9C6A0}"/>
              </c:ext>
            </c:extLst>
          </c:dPt>
          <c:dPt>
            <c:idx val="10"/>
            <c:invertIfNegative val="0"/>
            <c:bubble3D val="0"/>
            <c:extLst>
              <c:ext xmlns:c16="http://schemas.microsoft.com/office/drawing/2014/chart" uri="{C3380CC4-5D6E-409C-BE32-E72D297353CC}">
                <c16:uniqueId val="{0000000A-0B29-4DFB-8B6D-D9BF62F9C6A0}"/>
              </c:ext>
            </c:extLst>
          </c:dPt>
          <c:dPt>
            <c:idx val="11"/>
            <c:invertIfNegative val="0"/>
            <c:bubble3D val="0"/>
            <c:extLst>
              <c:ext xmlns:c16="http://schemas.microsoft.com/office/drawing/2014/chart" uri="{C3380CC4-5D6E-409C-BE32-E72D297353CC}">
                <c16:uniqueId val="{0000000B-0B29-4DFB-8B6D-D9BF62F9C6A0}"/>
              </c:ext>
            </c:extLst>
          </c:dPt>
          <c:dPt>
            <c:idx val="12"/>
            <c:invertIfNegative val="0"/>
            <c:bubble3D val="0"/>
            <c:extLst>
              <c:ext xmlns:c16="http://schemas.microsoft.com/office/drawing/2014/chart" uri="{C3380CC4-5D6E-409C-BE32-E72D297353CC}">
                <c16:uniqueId val="{0000000C-0B29-4DFB-8B6D-D9BF62F9C6A0}"/>
              </c:ext>
            </c:extLst>
          </c:dPt>
          <c:dPt>
            <c:idx val="13"/>
            <c:invertIfNegative val="0"/>
            <c:bubble3D val="0"/>
            <c:extLst>
              <c:ext xmlns:c16="http://schemas.microsoft.com/office/drawing/2014/chart" uri="{C3380CC4-5D6E-409C-BE32-E72D297353CC}">
                <c16:uniqueId val="{0000000D-0B29-4DFB-8B6D-D9BF62F9C6A0}"/>
              </c:ext>
            </c:extLst>
          </c:dPt>
          <c:dPt>
            <c:idx val="14"/>
            <c:invertIfNegative val="0"/>
            <c:bubble3D val="0"/>
            <c:extLst>
              <c:ext xmlns:c16="http://schemas.microsoft.com/office/drawing/2014/chart" uri="{C3380CC4-5D6E-409C-BE32-E72D297353CC}">
                <c16:uniqueId val="{0000000E-0B29-4DFB-8B6D-D9BF62F9C6A0}"/>
              </c:ext>
            </c:extLst>
          </c:dPt>
          <c:dPt>
            <c:idx val="15"/>
            <c:invertIfNegative val="0"/>
            <c:bubble3D val="0"/>
            <c:extLst>
              <c:ext xmlns:c16="http://schemas.microsoft.com/office/drawing/2014/chart" uri="{C3380CC4-5D6E-409C-BE32-E72D297353CC}">
                <c16:uniqueId val="{0000000F-0B29-4DFB-8B6D-D9BF62F9C6A0}"/>
              </c:ext>
            </c:extLst>
          </c:dPt>
          <c:dPt>
            <c:idx val="16"/>
            <c:invertIfNegative val="0"/>
            <c:bubble3D val="0"/>
            <c:extLst>
              <c:ext xmlns:c16="http://schemas.microsoft.com/office/drawing/2014/chart" uri="{C3380CC4-5D6E-409C-BE32-E72D297353CC}">
                <c16:uniqueId val="{00000010-0B29-4DFB-8B6D-D9BF62F9C6A0}"/>
              </c:ext>
            </c:extLst>
          </c:dPt>
          <c:dPt>
            <c:idx val="17"/>
            <c:invertIfNegative val="0"/>
            <c:bubble3D val="0"/>
            <c:extLst>
              <c:ext xmlns:c16="http://schemas.microsoft.com/office/drawing/2014/chart" uri="{C3380CC4-5D6E-409C-BE32-E72D297353CC}">
                <c16:uniqueId val="{00000011-0B29-4DFB-8B6D-D9BF62F9C6A0}"/>
              </c:ext>
            </c:extLst>
          </c:dPt>
          <c:dPt>
            <c:idx val="18"/>
            <c:invertIfNegative val="0"/>
            <c:bubble3D val="0"/>
            <c:extLst>
              <c:ext xmlns:c16="http://schemas.microsoft.com/office/drawing/2014/chart" uri="{C3380CC4-5D6E-409C-BE32-E72D297353CC}">
                <c16:uniqueId val="{00000012-0B29-4DFB-8B6D-D9BF62F9C6A0}"/>
              </c:ext>
            </c:extLst>
          </c:dPt>
          <c:dPt>
            <c:idx val="19"/>
            <c:invertIfNegative val="0"/>
            <c:bubble3D val="0"/>
            <c:extLst>
              <c:ext xmlns:c16="http://schemas.microsoft.com/office/drawing/2014/chart" uri="{C3380CC4-5D6E-409C-BE32-E72D297353CC}">
                <c16:uniqueId val="{00000013-0B29-4DFB-8B6D-D9BF62F9C6A0}"/>
              </c:ext>
            </c:extLst>
          </c:dPt>
          <c:dPt>
            <c:idx val="20"/>
            <c:invertIfNegative val="0"/>
            <c:bubble3D val="0"/>
            <c:extLst>
              <c:ext xmlns:c16="http://schemas.microsoft.com/office/drawing/2014/chart" uri="{C3380CC4-5D6E-409C-BE32-E72D297353CC}">
                <c16:uniqueId val="{00000014-0B29-4DFB-8B6D-D9BF62F9C6A0}"/>
              </c:ext>
            </c:extLst>
          </c:dPt>
          <c:dPt>
            <c:idx val="21"/>
            <c:invertIfNegative val="0"/>
            <c:bubble3D val="0"/>
            <c:extLst>
              <c:ext xmlns:c16="http://schemas.microsoft.com/office/drawing/2014/chart" uri="{C3380CC4-5D6E-409C-BE32-E72D297353CC}">
                <c16:uniqueId val="{00000015-0B29-4DFB-8B6D-D9BF62F9C6A0}"/>
              </c:ext>
            </c:extLst>
          </c:dPt>
          <c:dPt>
            <c:idx val="22"/>
            <c:invertIfNegative val="0"/>
            <c:bubble3D val="0"/>
            <c:extLst>
              <c:ext xmlns:c16="http://schemas.microsoft.com/office/drawing/2014/chart" uri="{C3380CC4-5D6E-409C-BE32-E72D297353CC}">
                <c16:uniqueId val="{00000016-0B29-4DFB-8B6D-D9BF62F9C6A0}"/>
              </c:ext>
            </c:extLst>
          </c:dPt>
          <c:dPt>
            <c:idx val="23"/>
            <c:invertIfNegative val="0"/>
            <c:bubble3D val="0"/>
            <c:extLst>
              <c:ext xmlns:c16="http://schemas.microsoft.com/office/drawing/2014/chart" uri="{C3380CC4-5D6E-409C-BE32-E72D297353CC}">
                <c16:uniqueId val="{00000017-0B29-4DFB-8B6D-D9BF62F9C6A0}"/>
              </c:ext>
            </c:extLst>
          </c:dPt>
          <c:dPt>
            <c:idx val="24"/>
            <c:invertIfNegative val="0"/>
            <c:bubble3D val="0"/>
            <c:extLst>
              <c:ext xmlns:c16="http://schemas.microsoft.com/office/drawing/2014/chart" uri="{C3380CC4-5D6E-409C-BE32-E72D297353CC}">
                <c16:uniqueId val="{00000018-0B29-4DFB-8B6D-D9BF62F9C6A0}"/>
              </c:ext>
            </c:extLst>
          </c:dPt>
          <c:dPt>
            <c:idx val="25"/>
            <c:invertIfNegative val="0"/>
            <c:bubble3D val="0"/>
            <c:extLst>
              <c:ext xmlns:c16="http://schemas.microsoft.com/office/drawing/2014/chart" uri="{C3380CC4-5D6E-409C-BE32-E72D297353CC}">
                <c16:uniqueId val="{00000019-0B29-4DFB-8B6D-D9BF62F9C6A0}"/>
              </c:ext>
            </c:extLst>
          </c:dPt>
          <c:dPt>
            <c:idx val="26"/>
            <c:invertIfNegative val="0"/>
            <c:bubble3D val="0"/>
            <c:extLst>
              <c:ext xmlns:c16="http://schemas.microsoft.com/office/drawing/2014/chart" uri="{C3380CC4-5D6E-409C-BE32-E72D297353CC}">
                <c16:uniqueId val="{0000001A-0B29-4DFB-8B6D-D9BF62F9C6A0}"/>
              </c:ext>
            </c:extLst>
          </c:dPt>
          <c:dPt>
            <c:idx val="27"/>
            <c:invertIfNegative val="0"/>
            <c:bubble3D val="0"/>
            <c:extLst>
              <c:ext xmlns:c16="http://schemas.microsoft.com/office/drawing/2014/chart" uri="{C3380CC4-5D6E-409C-BE32-E72D297353CC}">
                <c16:uniqueId val="{0000001B-0B29-4DFB-8B6D-D9BF62F9C6A0}"/>
              </c:ext>
            </c:extLst>
          </c:dPt>
          <c:dPt>
            <c:idx val="28"/>
            <c:invertIfNegative val="0"/>
            <c:bubble3D val="0"/>
            <c:spPr>
              <a:solidFill>
                <a:srgbClr val="FBBB27"/>
              </a:solidFill>
            </c:spPr>
            <c:extLst>
              <c:ext xmlns:c16="http://schemas.microsoft.com/office/drawing/2014/chart" uri="{C3380CC4-5D6E-409C-BE32-E72D297353CC}">
                <c16:uniqueId val="{0000001D-0B29-4DFB-8B6D-D9BF62F9C6A0}"/>
              </c:ext>
            </c:extLst>
          </c:dPt>
          <c:dPt>
            <c:idx val="29"/>
            <c:invertIfNegative val="0"/>
            <c:bubble3D val="0"/>
            <c:spPr>
              <a:solidFill>
                <a:srgbClr val="A6A6A6"/>
              </a:solidFill>
            </c:spPr>
            <c:extLst>
              <c:ext xmlns:c16="http://schemas.microsoft.com/office/drawing/2014/chart" uri="{C3380CC4-5D6E-409C-BE32-E72D297353CC}">
                <c16:uniqueId val="{0000001F-0B29-4DFB-8B6D-D9BF62F9C6A0}"/>
              </c:ext>
            </c:extLst>
          </c:dPt>
          <c:dPt>
            <c:idx val="30"/>
            <c:invertIfNegative val="0"/>
            <c:bubble3D val="0"/>
            <c:extLst>
              <c:ext xmlns:c16="http://schemas.microsoft.com/office/drawing/2014/chart" uri="{C3380CC4-5D6E-409C-BE32-E72D297353CC}">
                <c16:uniqueId val="{00000020-0B29-4DFB-8B6D-D9BF62F9C6A0}"/>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'F79'!$A$10:$A$40</c:f>
              <c:strCache>
                <c:ptCount val="31"/>
                <c:pt idx="0">
                  <c:v>Baja California Sur</c:v>
                </c:pt>
                <c:pt idx="1">
                  <c:v>Campeche</c:v>
                </c:pt>
                <c:pt idx="2">
                  <c:v>Coahuila</c:v>
                </c:pt>
                <c:pt idx="3">
                  <c:v>Chiapas</c:v>
                </c:pt>
                <c:pt idx="4">
                  <c:v>Durango</c:v>
                </c:pt>
                <c:pt idx="5">
                  <c:v>Guerrero</c:v>
                </c:pt>
                <c:pt idx="6">
                  <c:v>Hidalgo</c:v>
                </c:pt>
                <c:pt idx="7">
                  <c:v>Estado de México</c:v>
                </c:pt>
                <c:pt idx="8">
                  <c:v>Nayarit</c:v>
                </c:pt>
                <c:pt idx="9">
                  <c:v>Nuevo León</c:v>
                </c:pt>
                <c:pt idx="10">
                  <c:v>Puebla</c:v>
                </c:pt>
                <c:pt idx="11">
                  <c:v>Querétaro</c:v>
                </c:pt>
                <c:pt idx="12">
                  <c:v>Quintana Roo</c:v>
                </c:pt>
                <c:pt idx="13">
                  <c:v>San Luis Potosí</c:v>
                </c:pt>
                <c:pt idx="14">
                  <c:v>Tabasco</c:v>
                </c:pt>
                <c:pt idx="15">
                  <c:v>Tlaxcala</c:v>
                </c:pt>
                <c:pt idx="16">
                  <c:v>Veracruz</c:v>
                </c:pt>
                <c:pt idx="17">
                  <c:v>Yucatán</c:v>
                </c:pt>
                <c:pt idx="18">
                  <c:v>Baja California</c:v>
                </c:pt>
                <c:pt idx="19">
                  <c:v>Chihuahua</c:v>
                </c:pt>
                <c:pt idx="20">
                  <c:v>Morelos</c:v>
                </c:pt>
                <c:pt idx="21">
                  <c:v>Oaxaca</c:v>
                </c:pt>
                <c:pt idx="22">
                  <c:v>Sonora</c:v>
                </c:pt>
                <c:pt idx="23">
                  <c:v>Colima</c:v>
                </c:pt>
                <c:pt idx="24">
                  <c:v>Tamaulipas</c:v>
                </c:pt>
                <c:pt idx="25">
                  <c:v>Zacatecas</c:v>
                </c:pt>
                <c:pt idx="26">
                  <c:v>Aguascalientes</c:v>
                </c:pt>
                <c:pt idx="27">
                  <c:v>Sinaloa</c:v>
                </c:pt>
                <c:pt idx="28">
                  <c:v>Jalisco</c:v>
                </c:pt>
                <c:pt idx="29">
                  <c:v>Michoacán</c:v>
                </c:pt>
                <c:pt idx="30">
                  <c:v>Guanajuato</c:v>
                </c:pt>
              </c:strCache>
            </c:strRef>
          </c:cat>
          <c:val>
            <c:numRef>
              <c:f>'F79'!$B$10:$B$40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1</c:v>
                </c:pt>
                <c:pt idx="21">
                  <c:v>1</c:v>
                </c:pt>
                <c:pt idx="22">
                  <c:v>1</c:v>
                </c:pt>
                <c:pt idx="23">
                  <c:v>2</c:v>
                </c:pt>
                <c:pt idx="24">
                  <c:v>3</c:v>
                </c:pt>
                <c:pt idx="25">
                  <c:v>3</c:v>
                </c:pt>
                <c:pt idx="26">
                  <c:v>4</c:v>
                </c:pt>
                <c:pt idx="27">
                  <c:v>7</c:v>
                </c:pt>
                <c:pt idx="28">
                  <c:v>8</c:v>
                </c:pt>
                <c:pt idx="29">
                  <c:v>13</c:v>
                </c:pt>
                <c:pt idx="30">
                  <c:v>22</c:v>
                </c:pt>
              </c:numCache>
            </c:numRef>
          </c:val>
          <c:extLst>
            <c:ext xmlns:c16="http://schemas.microsoft.com/office/drawing/2014/chart" uri="{C3380CC4-5D6E-409C-BE32-E72D297353CC}">
              <c16:uniqueId val="{00000021-0B29-4DFB-8B6D-D9BF62F9C6A0}"/>
            </c:ext>
          </c:extLst>
        </c:ser>
        <c:dLbls>
          <c:showLegendKey val="0"/>
          <c:showVal val="0"/>
          <c:showCatName val="0"/>
          <c:showSerName val="0"/>
          <c:showPercent val="0"/>
          <c:showBubbleSize val="0"/>
        </c:dLbls>
        <c:gapWidth val="150"/>
        <c:axId val="124811136"/>
        <c:axId val="124812672"/>
      </c:barChart>
      <c:catAx>
        <c:axId val="124811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124812672"/>
        <c:crosses val="autoZero"/>
        <c:auto val="1"/>
        <c:lblAlgn val="ctr"/>
        <c:lblOffset val="100"/>
        <c:noMultiLvlLbl val="0"/>
      </c:catAx>
      <c:valAx>
        <c:axId val="124812672"/>
        <c:scaling>
          <c:orientation val="minMax"/>
        </c:scaling>
        <c:delete val="1"/>
        <c:axPos val="b"/>
        <c:numFmt formatCode="General" sourceLinked="1"/>
        <c:majorTickMark val="out"/>
        <c:minorTickMark val="none"/>
        <c:tickLblPos val="nextTo"/>
        <c:crossAx val="124811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layout/>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'F80-1'!$J$22</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F984-4A2F-99B4-4F0E93F1223A}"/>
              </c:ext>
            </c:extLst>
          </c:dPt>
          <c:dPt>
            <c:idx val="13"/>
            <c:invertIfNegative val="0"/>
            <c:bubble3D val="0"/>
            <c:extLst>
              <c:ext xmlns:c16="http://schemas.microsoft.com/office/drawing/2014/chart" uri="{C3380CC4-5D6E-409C-BE32-E72D297353CC}">
                <c16:uniqueId val="{00000001-F984-4A2F-99B4-4F0E93F1223A}"/>
              </c:ext>
            </c:extLst>
          </c:dPt>
          <c:dPt>
            <c:idx val="14"/>
            <c:invertIfNegative val="0"/>
            <c:bubble3D val="0"/>
            <c:spPr>
              <a:solidFill>
                <a:srgbClr val="FBBB27"/>
              </a:solidFill>
            </c:spPr>
            <c:extLst>
              <c:ext xmlns:c16="http://schemas.microsoft.com/office/drawing/2014/chart" uri="{C3380CC4-5D6E-409C-BE32-E72D297353CC}">
                <c16:uniqueId val="{00000003-F984-4A2F-99B4-4F0E93F1223A}"/>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'F80-1'!$G$23:$H$37</c:f>
              <c:multiLvlStrCache>
                <c:ptCount val="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lvl>
                <c:lvl>
                  <c:pt idx="0">
                    <c:v>2017 - 2018</c:v>
                  </c:pt>
                  <c:pt idx="12">
                    <c:v>2018 - 2019</c:v>
                  </c:pt>
                </c:lvl>
              </c:multiLvlStrCache>
            </c:multiLvlStrRef>
          </c:cat>
          <c:val>
            <c:numRef>
              <c:f>'F80-1'!$J$23:$J$37</c:f>
              <c:numCache>
                <c:formatCode>0.0%</c:formatCode>
                <c:ptCount val="15"/>
                <c:pt idx="0">
                  <c:v>3.43723907598108E-2</c:v>
                </c:pt>
                <c:pt idx="1">
                  <c:v>0.16418722786647311</c:v>
                </c:pt>
                <c:pt idx="2">
                  <c:v>-6.0515278609946099E-2</c:v>
                </c:pt>
                <c:pt idx="3">
                  <c:v>0.35261936339522548</c:v>
                </c:pt>
                <c:pt idx="4">
                  <c:v>8.5543674489654276E-2</c:v>
                </c:pt>
                <c:pt idx="5">
                  <c:v>0.21594982078853042</c:v>
                </c:pt>
                <c:pt idx="6">
                  <c:v>0.14645379183297513</c:v>
                </c:pt>
                <c:pt idx="7">
                  <c:v>0.24854160270187298</c:v>
                </c:pt>
                <c:pt idx="8">
                  <c:v>0.17117647058823526</c:v>
                </c:pt>
                <c:pt idx="9">
                  <c:v>0.21284251314696934</c:v>
                </c:pt>
                <c:pt idx="10">
                  <c:v>6.6054542962861396E-2</c:v>
                </c:pt>
                <c:pt idx="11">
                  <c:v>0.1858022455632018</c:v>
                </c:pt>
                <c:pt idx="12">
                  <c:v>0.17825911475850931</c:v>
                </c:pt>
                <c:pt idx="13">
                  <c:v>0.17032881408757983</c:v>
                </c:pt>
                <c:pt idx="14">
                  <c:v>0.203125</c:v>
                </c:pt>
              </c:numCache>
            </c:numRef>
          </c:val>
          <c:extLst>
            <c:ext xmlns:c16="http://schemas.microsoft.com/office/drawing/2014/chart" uri="{C3380CC4-5D6E-409C-BE32-E72D297353CC}">
              <c16:uniqueId val="{00000004-F984-4A2F-99B4-4F0E93F1223A}"/>
            </c:ext>
          </c:extLst>
        </c:ser>
        <c:dLbls>
          <c:showLegendKey val="0"/>
          <c:showVal val="0"/>
          <c:showCatName val="0"/>
          <c:showSerName val="0"/>
          <c:showPercent val="0"/>
          <c:showBubbleSize val="0"/>
        </c:dLbls>
        <c:gapWidth val="150"/>
        <c:axId val="125977728"/>
        <c:axId val="125979264"/>
      </c:barChart>
      <c:catAx>
        <c:axId val="12597772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25979264"/>
        <c:crosses val="autoZero"/>
        <c:auto val="1"/>
        <c:lblAlgn val="ctr"/>
        <c:lblOffset val="100"/>
        <c:noMultiLvlLbl val="0"/>
      </c:catAx>
      <c:valAx>
        <c:axId val="125979264"/>
        <c:scaling>
          <c:orientation val="minMax"/>
        </c:scaling>
        <c:delete val="1"/>
        <c:axPos val="l"/>
        <c:numFmt formatCode="0.0%" sourceLinked="1"/>
        <c:majorTickMark val="none"/>
        <c:minorTickMark val="none"/>
        <c:tickLblPos val="nextTo"/>
        <c:crossAx val="12597772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42191163604549431"/>
          <c:y val="2.7072753227946188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'F80-2'!$J$23</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4C98-45CD-9E6C-7F9A538A2BA3}"/>
              </c:ext>
            </c:extLst>
          </c:dPt>
          <c:dPt>
            <c:idx val="14"/>
            <c:invertIfNegative val="0"/>
            <c:bubble3D val="0"/>
            <c:spPr>
              <a:solidFill>
                <a:srgbClr val="FBBB27"/>
              </a:solidFill>
            </c:spPr>
            <c:extLst>
              <c:ext xmlns:c16="http://schemas.microsoft.com/office/drawing/2014/chart" uri="{C3380CC4-5D6E-409C-BE32-E72D297353CC}">
                <c16:uniqueId val="{00000002-4C98-45CD-9E6C-7F9A538A2BA3}"/>
              </c:ext>
            </c:extLst>
          </c:dPt>
          <c:dLbls>
            <c:dLbl>
              <c:idx val="6"/>
              <c:layout>
                <c:manualLayout>
                  <c:x val="5.9912161920094089E-17"/>
                  <c:y val="2.7072753227946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C98-45CD-9E6C-7F9A538A2BA3}"/>
                </c:ext>
              </c:extLst>
            </c:dLbl>
            <c:dLbl>
              <c:idx val="7"/>
              <c:layout>
                <c:manualLayout>
                  <c:x val="-5.9912161920094089E-17"/>
                  <c:y val="1.8048502151964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C98-45CD-9E6C-7F9A538A2BA3}"/>
                </c:ext>
              </c:extLst>
            </c:dLbl>
            <c:dLbl>
              <c:idx val="12"/>
              <c:layout>
                <c:manualLayout>
                  <c:x val="0"/>
                  <c:y val="-7.21940086078565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98-45CD-9E6C-7F9A538A2BA3}"/>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'F80-2'!$G$24:$H$38</c:f>
              <c:multiLvlStrCache>
                <c:ptCount val="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lvl>
                <c:lvl>
                  <c:pt idx="0">
                    <c:v>2017 - 2018</c:v>
                  </c:pt>
                  <c:pt idx="12">
                    <c:v>2018-2019</c:v>
                  </c:pt>
                </c:lvl>
              </c:multiLvlStrCache>
            </c:multiLvlStrRef>
          </c:cat>
          <c:val>
            <c:numRef>
              <c:f>'F80-2'!$J$24:$J$38</c:f>
              <c:numCache>
                <c:formatCode>0.0%</c:formatCode>
                <c:ptCount val="15"/>
                <c:pt idx="0">
                  <c:v>7.6923076923076872E-2</c:v>
                </c:pt>
                <c:pt idx="1">
                  <c:v>-0.15384615384615385</c:v>
                </c:pt>
                <c:pt idx="2">
                  <c:v>0.30000000000000004</c:v>
                </c:pt>
                <c:pt idx="3">
                  <c:v>0.39999999999999991</c:v>
                </c:pt>
                <c:pt idx="4">
                  <c:v>0.36363636363636354</c:v>
                </c:pt>
                <c:pt idx="5">
                  <c:v>0</c:v>
                </c:pt>
                <c:pt idx="6">
                  <c:v>-0.4</c:v>
                </c:pt>
                <c:pt idx="7">
                  <c:v>-0.4375</c:v>
                </c:pt>
                <c:pt idx="8">
                  <c:v>-0.33333333333333337</c:v>
                </c:pt>
                <c:pt idx="9">
                  <c:v>-0.30769230769230771</c:v>
                </c:pt>
                <c:pt idx="10">
                  <c:v>-0.16666666666666663</c:v>
                </c:pt>
                <c:pt idx="11">
                  <c:v>-9.9999999999999978E-2</c:v>
                </c:pt>
                <c:pt idx="12">
                  <c:v>-0.1428571428571429</c:v>
                </c:pt>
                <c:pt idx="13">
                  <c:v>0</c:v>
                </c:pt>
                <c:pt idx="14">
                  <c:v>-0.38461538461538458</c:v>
                </c:pt>
              </c:numCache>
            </c:numRef>
          </c:val>
          <c:extLst>
            <c:ext xmlns:c16="http://schemas.microsoft.com/office/drawing/2014/chart" uri="{C3380CC4-5D6E-409C-BE32-E72D297353CC}">
              <c16:uniqueId val="{00000005-4C98-45CD-9E6C-7F9A538A2BA3}"/>
            </c:ext>
          </c:extLst>
        </c:ser>
        <c:dLbls>
          <c:showLegendKey val="0"/>
          <c:showVal val="0"/>
          <c:showCatName val="0"/>
          <c:showSerName val="0"/>
          <c:showPercent val="0"/>
          <c:showBubbleSize val="0"/>
        </c:dLbls>
        <c:gapWidth val="150"/>
        <c:axId val="115540736"/>
        <c:axId val="115542272"/>
      </c:barChart>
      <c:catAx>
        <c:axId val="115540736"/>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15542272"/>
        <c:crosses val="autoZero"/>
        <c:auto val="1"/>
        <c:lblAlgn val="ctr"/>
        <c:lblOffset val="100"/>
        <c:noMultiLvlLbl val="0"/>
      </c:catAx>
      <c:valAx>
        <c:axId val="115542272"/>
        <c:scaling>
          <c:orientation val="minMax"/>
        </c:scaling>
        <c:delete val="1"/>
        <c:axPos val="l"/>
        <c:numFmt formatCode="0.0%" sourceLinked="1"/>
        <c:majorTickMark val="none"/>
        <c:minorTickMark val="none"/>
        <c:tickLblPos val="nextTo"/>
        <c:crossAx val="11554073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24779398898667079"/>
          <c:y val="4.9633380917901343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'F80-3'!$J$19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2DE2-4284-B670-BD48F6914562}"/>
              </c:ext>
            </c:extLst>
          </c:dPt>
          <c:dPt>
            <c:idx val="13"/>
            <c:invertIfNegative val="0"/>
            <c:bubble3D val="0"/>
            <c:extLst>
              <c:ext xmlns:c16="http://schemas.microsoft.com/office/drawing/2014/chart" uri="{C3380CC4-5D6E-409C-BE32-E72D297353CC}">
                <c16:uniqueId val="{00000001-2DE2-4284-B670-BD48F6914562}"/>
              </c:ext>
            </c:extLst>
          </c:dPt>
          <c:dPt>
            <c:idx val="14"/>
            <c:invertIfNegative val="0"/>
            <c:bubble3D val="0"/>
            <c:spPr>
              <a:solidFill>
                <a:srgbClr val="FBBB27"/>
              </a:solidFill>
            </c:spPr>
            <c:extLst>
              <c:ext xmlns:c16="http://schemas.microsoft.com/office/drawing/2014/chart" uri="{C3380CC4-5D6E-409C-BE32-E72D297353CC}">
                <c16:uniqueId val="{00000003-2DE2-4284-B670-BD48F6914562}"/>
              </c:ext>
            </c:extLst>
          </c:dPt>
          <c:dLbls>
            <c:dLbl>
              <c:idx val="6"/>
              <c:layout>
                <c:manualLayout>
                  <c:x val="1.9607843137254902E-2"/>
                  <c:y val="-6.7681883069865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E2-4284-B670-BD48F691456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'F80-3'!$G$20:$H$34</c:f>
              <c:multiLvlStrCache>
                <c:ptCount val="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lvl>
                <c:lvl>
                  <c:pt idx="0">
                    <c:v>2017 - 2018</c:v>
                  </c:pt>
                  <c:pt idx="12">
                    <c:v>2018 - 2019</c:v>
                  </c:pt>
                </c:lvl>
              </c:multiLvlStrCache>
            </c:multiLvlStrRef>
          </c:cat>
          <c:val>
            <c:numRef>
              <c:f>'F80-3'!$J$20:$J$34</c:f>
              <c:numCache>
                <c:formatCode>0.0%</c:formatCode>
                <c:ptCount val="15"/>
                <c:pt idx="0">
                  <c:v>-0.30555555555555558</c:v>
                </c:pt>
                <c:pt idx="1">
                  <c:v>-8.333333333333337E-2</c:v>
                </c:pt>
                <c:pt idx="2">
                  <c:v>-8.6956521739130488E-2</c:v>
                </c:pt>
                <c:pt idx="3">
                  <c:v>0.15789473684210531</c:v>
                </c:pt>
                <c:pt idx="4">
                  <c:v>0.19999999999999996</c:v>
                </c:pt>
                <c:pt idx="5">
                  <c:v>-4.166666666666663E-2</c:v>
                </c:pt>
                <c:pt idx="6">
                  <c:v>-0.19999999999999996</c:v>
                </c:pt>
                <c:pt idx="7">
                  <c:v>0.8</c:v>
                </c:pt>
                <c:pt idx="8">
                  <c:v>-4.166666666666663E-2</c:v>
                </c:pt>
                <c:pt idx="9">
                  <c:v>0.13043478260869557</c:v>
                </c:pt>
                <c:pt idx="10">
                  <c:v>0.125</c:v>
                </c:pt>
                <c:pt idx="11">
                  <c:v>0.25</c:v>
                </c:pt>
                <c:pt idx="12">
                  <c:v>0.28000000000000003</c:v>
                </c:pt>
                <c:pt idx="13">
                  <c:v>0.13636363636363646</c:v>
                </c:pt>
                <c:pt idx="14">
                  <c:v>-4.7619047619047672E-2</c:v>
                </c:pt>
              </c:numCache>
            </c:numRef>
          </c:val>
          <c:extLst>
            <c:ext xmlns:c16="http://schemas.microsoft.com/office/drawing/2014/chart" uri="{C3380CC4-5D6E-409C-BE32-E72D297353CC}">
              <c16:uniqueId val="{00000005-2DE2-4284-B670-BD48F6914562}"/>
            </c:ext>
          </c:extLst>
        </c:ser>
        <c:dLbls>
          <c:showLegendKey val="0"/>
          <c:showVal val="0"/>
          <c:showCatName val="0"/>
          <c:showSerName val="0"/>
          <c:showPercent val="0"/>
          <c:showBubbleSize val="0"/>
        </c:dLbls>
        <c:gapWidth val="150"/>
        <c:axId val="126112896"/>
        <c:axId val="126114432"/>
      </c:barChart>
      <c:catAx>
        <c:axId val="126112896"/>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26114432"/>
        <c:crosses val="autoZero"/>
        <c:auto val="1"/>
        <c:lblAlgn val="ctr"/>
        <c:lblOffset val="100"/>
        <c:noMultiLvlLbl val="0"/>
      </c:catAx>
      <c:valAx>
        <c:axId val="126114432"/>
        <c:scaling>
          <c:orientation val="minMax"/>
        </c:scaling>
        <c:delete val="1"/>
        <c:axPos val="l"/>
        <c:numFmt formatCode="0.0%" sourceLinked="1"/>
        <c:majorTickMark val="none"/>
        <c:minorTickMark val="none"/>
        <c:tickLblPos val="nextTo"/>
        <c:crossAx val="12611289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'F80-4'!$J$19</c:f>
              <c:strCache>
                <c:ptCount val="1"/>
                <c:pt idx="0">
                  <c:v>Jalisco</c:v>
                </c:pt>
              </c:strCache>
            </c:strRef>
          </c:tx>
          <c:spPr>
            <a:solidFill>
              <a:srgbClr val="7C878E"/>
            </a:solidFill>
          </c:spPr>
          <c:invertIfNegative val="0"/>
          <c:dPt>
            <c:idx val="12"/>
            <c:invertIfNegative val="0"/>
            <c:bubble3D val="0"/>
            <c:extLst>
              <c:ext xmlns:c16="http://schemas.microsoft.com/office/drawing/2014/chart" uri="{C3380CC4-5D6E-409C-BE32-E72D297353CC}">
                <c16:uniqueId val="{00000000-54E5-4211-B6EF-73426E8045DA}"/>
              </c:ext>
            </c:extLst>
          </c:dPt>
          <c:dPt>
            <c:idx val="13"/>
            <c:invertIfNegative val="0"/>
            <c:bubble3D val="0"/>
            <c:extLst>
              <c:ext xmlns:c16="http://schemas.microsoft.com/office/drawing/2014/chart" uri="{C3380CC4-5D6E-409C-BE32-E72D297353CC}">
                <c16:uniqueId val="{00000001-54E5-4211-B6EF-73426E8045DA}"/>
              </c:ext>
            </c:extLst>
          </c:dPt>
          <c:dPt>
            <c:idx val="14"/>
            <c:invertIfNegative val="0"/>
            <c:bubble3D val="0"/>
            <c:spPr>
              <a:solidFill>
                <a:srgbClr val="FBBB27"/>
              </a:solidFill>
            </c:spPr>
            <c:extLst>
              <c:ext xmlns:c16="http://schemas.microsoft.com/office/drawing/2014/chart" uri="{C3380CC4-5D6E-409C-BE32-E72D297353CC}">
                <c16:uniqueId val="{00000003-54E5-4211-B6EF-73426E8045DA}"/>
              </c:ext>
            </c:extLst>
          </c:dPt>
          <c:dLbls>
            <c:dLbl>
              <c:idx val="2"/>
              <c:layout>
                <c:manualLayout>
                  <c:x val="6.5359477124183009E-3"/>
                  <c:y val="7.67068447167983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E5-4211-B6EF-73426E8045DA}"/>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'F80-4'!$G$20:$H$34</c:f>
              <c:multiLvlStrCache>
                <c:ptCount val="1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lvl>
                <c:lvl>
                  <c:pt idx="0">
                    <c:v>2017 - 2018</c:v>
                  </c:pt>
                  <c:pt idx="12">
                    <c:v>2018 - 2019</c:v>
                  </c:pt>
                </c:lvl>
              </c:multiLvlStrCache>
            </c:multiLvlStrRef>
          </c:cat>
          <c:val>
            <c:numRef>
              <c:f>'F80-4'!$J$20:$J$34</c:f>
              <c:numCache>
                <c:formatCode>0.0%</c:formatCode>
                <c:ptCount val="15"/>
                <c:pt idx="0">
                  <c:v>9.4771241830065467E-2</c:v>
                </c:pt>
                <c:pt idx="1">
                  <c:v>-5.4909260120986514E-2</c:v>
                </c:pt>
                <c:pt idx="2">
                  <c:v>-2.7027027027026751E-3</c:v>
                </c:pt>
                <c:pt idx="3">
                  <c:v>0.17503030303030309</c:v>
                </c:pt>
                <c:pt idx="4">
                  <c:v>3.1399046104928496E-2</c:v>
                </c:pt>
                <c:pt idx="5">
                  <c:v>5.3224155578300847E-2</c:v>
                </c:pt>
                <c:pt idx="6">
                  <c:v>5.0827878321139774E-2</c:v>
                </c:pt>
                <c:pt idx="7">
                  <c:v>6.5761804626266462E-2</c:v>
                </c:pt>
                <c:pt idx="8">
                  <c:v>-2.9182879377431803E-3</c:v>
                </c:pt>
                <c:pt idx="9">
                  <c:v>0.11710474695959205</c:v>
                </c:pt>
                <c:pt idx="10">
                  <c:v>7.6780758556891815E-2</c:v>
                </c:pt>
                <c:pt idx="11">
                  <c:v>4.9596835539327477E-2</c:v>
                </c:pt>
                <c:pt idx="12">
                  <c:v>0.13970149253731345</c:v>
                </c:pt>
                <c:pt idx="13">
                  <c:v>0.33948793697685864</c:v>
                </c:pt>
                <c:pt idx="14">
                  <c:v>0.14317976513098474</c:v>
                </c:pt>
              </c:numCache>
            </c:numRef>
          </c:val>
          <c:extLst>
            <c:ext xmlns:c16="http://schemas.microsoft.com/office/drawing/2014/chart" uri="{C3380CC4-5D6E-409C-BE32-E72D297353CC}">
              <c16:uniqueId val="{00000005-54E5-4211-B6EF-73426E8045DA}"/>
            </c:ext>
          </c:extLst>
        </c:ser>
        <c:dLbls>
          <c:showLegendKey val="0"/>
          <c:showVal val="0"/>
          <c:showCatName val="0"/>
          <c:showSerName val="0"/>
          <c:showPercent val="0"/>
          <c:showBubbleSize val="0"/>
        </c:dLbls>
        <c:gapWidth val="150"/>
        <c:axId val="126068608"/>
        <c:axId val="126070144"/>
      </c:barChart>
      <c:catAx>
        <c:axId val="12606860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126070144"/>
        <c:crosses val="autoZero"/>
        <c:auto val="1"/>
        <c:lblAlgn val="ctr"/>
        <c:lblOffset val="100"/>
        <c:noMultiLvlLbl val="0"/>
      </c:catAx>
      <c:valAx>
        <c:axId val="126070144"/>
        <c:scaling>
          <c:orientation val="minMax"/>
        </c:scaling>
        <c:delete val="1"/>
        <c:axPos val="l"/>
        <c:numFmt formatCode="0.0%" sourceLinked="1"/>
        <c:majorTickMark val="none"/>
        <c:minorTickMark val="none"/>
        <c:tickLblPos val="nextTo"/>
        <c:crossAx val="12606860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'F81'!$B$5</c:f>
              <c:strCache>
                <c:ptCount val="1"/>
                <c:pt idx="0">
                  <c:v>Días subsidiados no trabajados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647-483B-8D72-5D61F57E6892}"/>
              </c:ext>
            </c:extLst>
          </c:dPt>
          <c:dPt>
            <c:idx val="1"/>
            <c:invertIfNegative val="0"/>
            <c:bubble3D val="0"/>
            <c:spPr>
              <a:solidFill>
                <a:srgbClr val="7C878E"/>
              </a:solidFill>
              <a:ln>
                <a:noFill/>
              </a:ln>
              <a:effectLst/>
            </c:spPr>
            <c:extLst>
              <c:ext xmlns:c16="http://schemas.microsoft.com/office/drawing/2014/chart" uri="{C3380CC4-5D6E-409C-BE32-E72D297353CC}">
                <c16:uniqueId val="{00000003-8647-483B-8D72-5D61F57E6892}"/>
              </c:ext>
            </c:extLst>
          </c:dPt>
          <c:dPt>
            <c:idx val="2"/>
            <c:invertIfNegative val="0"/>
            <c:bubble3D val="0"/>
            <c:spPr>
              <a:solidFill>
                <a:srgbClr val="7C878E"/>
              </a:solidFill>
              <a:ln>
                <a:noFill/>
              </a:ln>
              <a:effectLst/>
            </c:spPr>
            <c:extLst>
              <c:ext xmlns:c16="http://schemas.microsoft.com/office/drawing/2014/chart" uri="{C3380CC4-5D6E-409C-BE32-E72D297353CC}">
                <c16:uniqueId val="{00000005-8647-483B-8D72-5D61F57E6892}"/>
              </c:ext>
            </c:extLst>
          </c:dPt>
          <c:dPt>
            <c:idx val="3"/>
            <c:invertIfNegative val="0"/>
            <c:bubble3D val="0"/>
            <c:spPr>
              <a:solidFill>
                <a:srgbClr val="7C878E"/>
              </a:solidFill>
              <a:ln>
                <a:noFill/>
              </a:ln>
              <a:effectLst/>
            </c:spPr>
            <c:extLst>
              <c:ext xmlns:c16="http://schemas.microsoft.com/office/drawing/2014/chart" uri="{C3380CC4-5D6E-409C-BE32-E72D297353CC}">
                <c16:uniqueId val="{00000007-8647-483B-8D72-5D61F57E6892}"/>
              </c:ext>
            </c:extLst>
          </c:dPt>
          <c:dPt>
            <c:idx val="4"/>
            <c:invertIfNegative val="0"/>
            <c:bubble3D val="0"/>
            <c:spPr>
              <a:solidFill>
                <a:srgbClr val="7C878E"/>
              </a:solidFill>
              <a:ln>
                <a:noFill/>
              </a:ln>
              <a:effectLst/>
            </c:spPr>
            <c:extLst>
              <c:ext xmlns:c16="http://schemas.microsoft.com/office/drawing/2014/chart" uri="{C3380CC4-5D6E-409C-BE32-E72D297353CC}">
                <c16:uniqueId val="{00000009-8647-483B-8D72-5D61F57E6892}"/>
              </c:ext>
            </c:extLst>
          </c:dPt>
          <c:dPt>
            <c:idx val="5"/>
            <c:invertIfNegative val="0"/>
            <c:bubble3D val="0"/>
            <c:spPr>
              <a:solidFill>
                <a:srgbClr val="7C878E"/>
              </a:solidFill>
              <a:ln>
                <a:noFill/>
              </a:ln>
              <a:effectLst/>
            </c:spPr>
            <c:extLst>
              <c:ext xmlns:c16="http://schemas.microsoft.com/office/drawing/2014/chart" uri="{C3380CC4-5D6E-409C-BE32-E72D297353CC}">
                <c16:uniqueId val="{0000000B-8647-483B-8D72-5D61F57E6892}"/>
              </c:ext>
            </c:extLst>
          </c:dPt>
          <c:dPt>
            <c:idx val="6"/>
            <c:invertIfNegative val="0"/>
            <c:bubble3D val="0"/>
            <c:spPr>
              <a:solidFill>
                <a:srgbClr val="7C878E"/>
              </a:solidFill>
              <a:ln>
                <a:noFill/>
              </a:ln>
              <a:effectLst/>
            </c:spPr>
            <c:extLst>
              <c:ext xmlns:c16="http://schemas.microsoft.com/office/drawing/2014/chart" uri="{C3380CC4-5D6E-409C-BE32-E72D297353CC}">
                <c16:uniqueId val="{0000000D-8647-483B-8D72-5D61F57E6892}"/>
              </c:ext>
            </c:extLst>
          </c:dPt>
          <c:dPt>
            <c:idx val="7"/>
            <c:invertIfNegative val="0"/>
            <c:bubble3D val="0"/>
            <c:spPr>
              <a:solidFill>
                <a:srgbClr val="7C878E"/>
              </a:solidFill>
              <a:ln>
                <a:noFill/>
              </a:ln>
              <a:effectLst/>
            </c:spPr>
            <c:extLst>
              <c:ext xmlns:c16="http://schemas.microsoft.com/office/drawing/2014/chart" uri="{C3380CC4-5D6E-409C-BE32-E72D297353CC}">
                <c16:uniqueId val="{0000000F-8647-483B-8D72-5D61F57E6892}"/>
              </c:ext>
            </c:extLst>
          </c:dPt>
          <c:dPt>
            <c:idx val="8"/>
            <c:invertIfNegative val="0"/>
            <c:bubble3D val="0"/>
            <c:spPr>
              <a:solidFill>
                <a:srgbClr val="7C878E"/>
              </a:solidFill>
              <a:ln>
                <a:noFill/>
              </a:ln>
              <a:effectLst/>
            </c:spPr>
            <c:extLst>
              <c:ext xmlns:c16="http://schemas.microsoft.com/office/drawing/2014/chart" uri="{C3380CC4-5D6E-409C-BE32-E72D297353CC}">
                <c16:uniqueId val="{00000011-8647-483B-8D72-5D61F57E6892}"/>
              </c:ext>
            </c:extLst>
          </c:dPt>
          <c:dPt>
            <c:idx val="9"/>
            <c:invertIfNegative val="0"/>
            <c:bubble3D val="0"/>
            <c:spPr>
              <a:solidFill>
                <a:srgbClr val="7C878E"/>
              </a:solidFill>
              <a:ln>
                <a:noFill/>
              </a:ln>
              <a:effectLst/>
            </c:spPr>
            <c:extLst>
              <c:ext xmlns:c16="http://schemas.microsoft.com/office/drawing/2014/chart" uri="{C3380CC4-5D6E-409C-BE32-E72D297353CC}">
                <c16:uniqueId val="{00000013-8647-483B-8D72-5D61F57E689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647-483B-8D72-5D61F57E689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647-483B-8D72-5D61F57E689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647-483B-8D72-5D61F57E689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647-483B-8D72-5D61F57E689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647-483B-8D72-5D61F57E689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647-483B-8D72-5D61F57E689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647-483B-8D72-5D61F57E689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647-483B-8D72-5D61F57E6892}"/>
              </c:ext>
            </c:extLst>
          </c:dPt>
          <c:dPt>
            <c:idx val="29"/>
            <c:invertIfNegative val="0"/>
            <c:bubble3D val="0"/>
            <c:spPr>
              <a:solidFill>
                <a:srgbClr val="FBBB27"/>
              </a:solidFill>
              <a:ln>
                <a:noFill/>
              </a:ln>
              <a:effectLst/>
            </c:spPr>
            <c:extLst>
              <c:ext xmlns:c16="http://schemas.microsoft.com/office/drawing/2014/chart" uri="{C3380CC4-5D6E-409C-BE32-E72D297353CC}">
                <c16:uniqueId val="{00000025-8647-483B-8D72-5D61F57E689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'F81'!$A$6:$A$37</c:f>
              <c:strCache>
                <c:ptCount val="32"/>
                <c:pt idx="0">
                  <c:v>Tlaxcala</c:v>
                </c:pt>
                <c:pt idx="1">
                  <c:v>Campeche</c:v>
                </c:pt>
                <c:pt idx="2">
                  <c:v>Tabasco</c:v>
                </c:pt>
                <c:pt idx="3">
                  <c:v>Guerrero</c:v>
                </c:pt>
                <c:pt idx="4">
                  <c:v>Nayarit</c:v>
                </c:pt>
                <c:pt idx="5">
                  <c:v>Colima</c:v>
                </c:pt>
                <c:pt idx="6">
                  <c:v>Oaxaca</c:v>
                </c:pt>
                <c:pt idx="7">
                  <c:v>Morelos</c:v>
                </c:pt>
                <c:pt idx="8">
                  <c:v>Baja California Sur</c:v>
                </c:pt>
                <c:pt idx="9">
                  <c:v>Zacatecas</c:v>
                </c:pt>
                <c:pt idx="10">
                  <c:v>Chiapas</c:v>
                </c:pt>
                <c:pt idx="11">
                  <c:v>Hidalgo</c:v>
                </c:pt>
                <c:pt idx="12">
                  <c:v>Durango</c:v>
                </c:pt>
                <c:pt idx="13">
                  <c:v>Yucatán</c:v>
                </c:pt>
                <c:pt idx="14">
                  <c:v>Aguascalientes</c:v>
                </c:pt>
                <c:pt idx="15">
                  <c:v>Quintana Roo</c:v>
                </c:pt>
                <c:pt idx="16">
                  <c:v>Michoacán</c:v>
                </c:pt>
                <c:pt idx="17">
                  <c:v>San Luis Potosí</c:v>
                </c:pt>
                <c:pt idx="18">
                  <c:v>Querétaro</c:v>
                </c:pt>
                <c:pt idx="19">
                  <c:v>Puebla</c:v>
                </c:pt>
                <c:pt idx="20">
                  <c:v>Sinaloa</c:v>
                </c:pt>
                <c:pt idx="21">
                  <c:v>Veracruz</c:v>
                </c:pt>
                <c:pt idx="22">
                  <c:v>Sonora</c:v>
                </c:pt>
                <c:pt idx="23">
                  <c:v>Coahuila</c:v>
                </c:pt>
                <c:pt idx="24">
                  <c:v>Tamaulipas</c:v>
                </c:pt>
                <c:pt idx="25">
                  <c:v>Baja California</c:v>
                </c:pt>
                <c:pt idx="26">
                  <c:v>Guanajuato</c:v>
                </c:pt>
                <c:pt idx="27">
                  <c:v>Chihuahua</c:v>
                </c:pt>
                <c:pt idx="28">
                  <c:v>Nuevo León</c:v>
                </c:pt>
                <c:pt idx="29">
                  <c:v>Jalisco</c:v>
                </c:pt>
                <c:pt idx="30">
                  <c:v>Ciudad de México</c:v>
                </c:pt>
                <c:pt idx="31">
                  <c:v>Estado de México</c:v>
                </c:pt>
              </c:strCache>
            </c:strRef>
          </c:cat>
          <c:val>
            <c:numRef>
              <c:f>'F81'!$B$6:$B$37</c:f>
              <c:numCache>
                <c:formatCode>#,##0</c:formatCode>
                <c:ptCount val="32"/>
                <c:pt idx="0">
                  <c:v>349529</c:v>
                </c:pt>
                <c:pt idx="1">
                  <c:v>380571</c:v>
                </c:pt>
                <c:pt idx="2">
                  <c:v>510694</c:v>
                </c:pt>
                <c:pt idx="3">
                  <c:v>534485</c:v>
                </c:pt>
                <c:pt idx="4">
                  <c:v>538897</c:v>
                </c:pt>
                <c:pt idx="5">
                  <c:v>542239</c:v>
                </c:pt>
                <c:pt idx="6">
                  <c:v>609873</c:v>
                </c:pt>
                <c:pt idx="7">
                  <c:v>640953</c:v>
                </c:pt>
                <c:pt idx="8">
                  <c:v>645641</c:v>
                </c:pt>
                <c:pt idx="9">
                  <c:v>693178</c:v>
                </c:pt>
                <c:pt idx="10">
                  <c:v>698924</c:v>
                </c:pt>
                <c:pt idx="11">
                  <c:v>831758</c:v>
                </c:pt>
                <c:pt idx="12">
                  <c:v>910830</c:v>
                </c:pt>
                <c:pt idx="13">
                  <c:v>987154</c:v>
                </c:pt>
                <c:pt idx="14">
                  <c:v>1076708</c:v>
                </c:pt>
                <c:pt idx="15">
                  <c:v>1229132</c:v>
                </c:pt>
                <c:pt idx="16">
                  <c:v>1452460</c:v>
                </c:pt>
                <c:pt idx="17">
                  <c:v>1697014</c:v>
                </c:pt>
                <c:pt idx="18">
                  <c:v>1705399</c:v>
                </c:pt>
                <c:pt idx="19">
                  <c:v>1875192</c:v>
                </c:pt>
                <c:pt idx="20">
                  <c:v>1988063</c:v>
                </c:pt>
                <c:pt idx="21">
                  <c:v>2101106</c:v>
                </c:pt>
                <c:pt idx="22">
                  <c:v>2443047</c:v>
                </c:pt>
                <c:pt idx="23">
                  <c:v>2654718</c:v>
                </c:pt>
                <c:pt idx="24">
                  <c:v>2989258</c:v>
                </c:pt>
                <c:pt idx="25">
                  <c:v>3316495</c:v>
                </c:pt>
                <c:pt idx="26">
                  <c:v>3691816</c:v>
                </c:pt>
                <c:pt idx="27">
                  <c:v>3906404</c:v>
                </c:pt>
                <c:pt idx="28">
                  <c:v>4489114</c:v>
                </c:pt>
                <c:pt idx="29">
                  <c:v>6003967</c:v>
                </c:pt>
                <c:pt idx="30">
                  <c:v>6554281</c:v>
                </c:pt>
                <c:pt idx="31">
                  <c:v>7227996</c:v>
                </c:pt>
              </c:numCache>
            </c:numRef>
          </c:val>
          <c:extLst>
            <c:ext xmlns:c16="http://schemas.microsoft.com/office/drawing/2014/chart" uri="{C3380CC4-5D6E-409C-BE32-E72D297353CC}">
              <c16:uniqueId val="{00000026-8647-483B-8D72-5D61F57E689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'F82'!$B$5</c:f>
              <c:strCache>
                <c:ptCount val="1"/>
                <c:pt idx="0">
                  <c:v>Cifras originales</c:v>
                </c:pt>
              </c:strCache>
            </c:strRef>
          </c:tx>
          <c:spPr>
            <a:solidFill>
              <a:srgbClr val="7C878E"/>
            </a:solidFill>
            <a:ln>
              <a:noFill/>
            </a:ln>
            <a:effectLst/>
          </c:spPr>
          <c:invertIfNegative val="0"/>
          <c:dPt>
            <c:idx val="10"/>
            <c:invertIfNegative val="0"/>
            <c:bubble3D val="0"/>
            <c:extLst>
              <c:ext xmlns:c16="http://schemas.microsoft.com/office/drawing/2014/chart" uri="{C3380CC4-5D6E-409C-BE32-E72D297353CC}">
                <c16:uniqueId val="{00000000-99F3-42EE-8F98-CEC433F83804}"/>
              </c:ext>
            </c:extLst>
          </c:dPt>
          <c:dPt>
            <c:idx val="11"/>
            <c:invertIfNegative val="0"/>
            <c:bubble3D val="0"/>
            <c:spPr>
              <a:solidFill>
                <a:srgbClr val="7C878E"/>
              </a:solidFill>
              <a:ln>
                <a:noFill/>
              </a:ln>
              <a:effectLst/>
            </c:spPr>
            <c:extLst>
              <c:ext xmlns:c16="http://schemas.microsoft.com/office/drawing/2014/chart" uri="{C3380CC4-5D6E-409C-BE32-E72D297353CC}">
                <c16:uniqueId val="{00000002-99F3-42EE-8F98-CEC433F83804}"/>
              </c:ext>
            </c:extLst>
          </c:dPt>
          <c:dPt>
            <c:idx val="21"/>
            <c:invertIfNegative val="0"/>
            <c:bubble3D val="0"/>
            <c:spPr>
              <a:solidFill>
                <a:srgbClr val="393D3F"/>
              </a:solidFill>
              <a:ln>
                <a:noFill/>
              </a:ln>
              <a:effectLst/>
            </c:spPr>
            <c:extLst>
              <c:ext xmlns:c16="http://schemas.microsoft.com/office/drawing/2014/chart" uri="{C3380CC4-5D6E-409C-BE32-E72D297353CC}">
                <c16:uniqueId val="{00000004-99F3-42EE-8F98-CEC433F83804}"/>
              </c:ext>
            </c:extLst>
          </c:dPt>
          <c:dPt>
            <c:idx val="22"/>
            <c:invertIfNegative val="0"/>
            <c:bubble3D val="0"/>
            <c:extLst>
              <c:ext xmlns:c16="http://schemas.microsoft.com/office/drawing/2014/chart" uri="{C3380CC4-5D6E-409C-BE32-E72D297353CC}">
                <c16:uniqueId val="{00000005-99F3-42EE-8F98-CEC433F83804}"/>
              </c:ext>
            </c:extLst>
          </c:dPt>
          <c:dPt>
            <c:idx val="23"/>
            <c:invertIfNegative val="0"/>
            <c:bubble3D val="0"/>
            <c:spPr>
              <a:solidFill>
                <a:srgbClr val="7C878E"/>
              </a:solidFill>
              <a:ln>
                <a:noFill/>
              </a:ln>
              <a:effectLst/>
            </c:spPr>
            <c:extLst>
              <c:ext xmlns:c16="http://schemas.microsoft.com/office/drawing/2014/chart" uri="{C3380CC4-5D6E-409C-BE32-E72D297353CC}">
                <c16:uniqueId val="{00000007-99F3-42EE-8F98-CEC433F83804}"/>
              </c:ext>
            </c:extLst>
          </c:dPt>
          <c:dPt>
            <c:idx val="34"/>
            <c:invertIfNegative val="0"/>
            <c:bubble3D val="0"/>
            <c:extLst>
              <c:ext xmlns:c16="http://schemas.microsoft.com/office/drawing/2014/chart" uri="{C3380CC4-5D6E-409C-BE32-E72D297353CC}">
                <c16:uniqueId val="{00000008-99F3-42EE-8F98-CEC433F83804}"/>
              </c:ext>
            </c:extLst>
          </c:dPt>
          <c:dPt>
            <c:idx val="35"/>
            <c:invertIfNegative val="0"/>
            <c:bubble3D val="0"/>
            <c:spPr>
              <a:solidFill>
                <a:srgbClr val="7C878E"/>
              </a:solidFill>
              <a:ln>
                <a:noFill/>
              </a:ln>
              <a:effectLst/>
            </c:spPr>
            <c:extLst>
              <c:ext xmlns:c16="http://schemas.microsoft.com/office/drawing/2014/chart" uri="{C3380CC4-5D6E-409C-BE32-E72D297353CC}">
                <c16:uniqueId val="{0000000A-99F3-42EE-8F98-CEC433F83804}"/>
              </c:ext>
            </c:extLst>
          </c:dPt>
          <c:dPt>
            <c:idx val="46"/>
            <c:invertIfNegative val="0"/>
            <c:bubble3D val="0"/>
            <c:extLst>
              <c:ext xmlns:c16="http://schemas.microsoft.com/office/drawing/2014/chart" uri="{C3380CC4-5D6E-409C-BE32-E72D297353CC}">
                <c16:uniqueId val="{0000000B-99F3-42EE-8F98-CEC433F83804}"/>
              </c:ext>
            </c:extLst>
          </c:dPt>
          <c:dPt>
            <c:idx val="47"/>
            <c:invertIfNegative val="0"/>
            <c:bubble3D val="0"/>
            <c:spPr>
              <a:solidFill>
                <a:srgbClr val="7C878E"/>
              </a:solidFill>
              <a:ln>
                <a:noFill/>
              </a:ln>
              <a:effectLst/>
            </c:spPr>
            <c:extLst>
              <c:ext xmlns:c16="http://schemas.microsoft.com/office/drawing/2014/chart" uri="{C3380CC4-5D6E-409C-BE32-E72D297353CC}">
                <c16:uniqueId val="{0000000D-99F3-42EE-8F98-CEC433F83804}"/>
              </c:ext>
            </c:extLst>
          </c:dPt>
          <c:dPt>
            <c:idx val="58"/>
            <c:invertIfNegative val="0"/>
            <c:bubble3D val="0"/>
            <c:extLst>
              <c:ext xmlns:c16="http://schemas.microsoft.com/office/drawing/2014/chart" uri="{C3380CC4-5D6E-409C-BE32-E72D297353CC}">
                <c16:uniqueId val="{0000000E-99F3-42EE-8F98-CEC433F83804}"/>
              </c:ext>
            </c:extLst>
          </c:dPt>
          <c:dPt>
            <c:idx val="59"/>
            <c:invertIfNegative val="0"/>
            <c:bubble3D val="0"/>
            <c:spPr>
              <a:solidFill>
                <a:srgbClr val="7C878E"/>
              </a:solidFill>
              <a:ln>
                <a:noFill/>
              </a:ln>
              <a:effectLst/>
            </c:spPr>
            <c:extLst>
              <c:ext xmlns:c16="http://schemas.microsoft.com/office/drawing/2014/chart" uri="{C3380CC4-5D6E-409C-BE32-E72D297353CC}">
                <c16:uniqueId val="{00000010-99F3-42EE-8F98-CEC433F83804}"/>
              </c:ext>
            </c:extLst>
          </c:dPt>
          <c:dPt>
            <c:idx val="70"/>
            <c:invertIfNegative val="0"/>
            <c:bubble3D val="0"/>
            <c:extLst>
              <c:ext xmlns:c16="http://schemas.microsoft.com/office/drawing/2014/chart" uri="{C3380CC4-5D6E-409C-BE32-E72D297353CC}">
                <c16:uniqueId val="{00000011-99F3-42EE-8F98-CEC433F83804}"/>
              </c:ext>
            </c:extLst>
          </c:dPt>
          <c:dPt>
            <c:idx val="71"/>
            <c:invertIfNegative val="0"/>
            <c:bubble3D val="0"/>
            <c:spPr>
              <a:solidFill>
                <a:srgbClr val="7C878E"/>
              </a:solidFill>
              <a:ln>
                <a:noFill/>
              </a:ln>
              <a:effectLst/>
            </c:spPr>
            <c:extLst>
              <c:ext xmlns:c16="http://schemas.microsoft.com/office/drawing/2014/chart" uri="{C3380CC4-5D6E-409C-BE32-E72D297353CC}">
                <c16:uniqueId val="{00000013-99F3-42EE-8F98-CEC433F83804}"/>
              </c:ext>
            </c:extLst>
          </c:dPt>
          <c:cat>
            <c:numRef>
              <c:f>'F82'!$A$6:$A$27</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'F82'!$B$6:$B$27</c:f>
              <c:numCache>
                <c:formatCode>#,##0</c:formatCode>
                <c:ptCount val="22"/>
                <c:pt idx="0">
                  <c:v>303377</c:v>
                </c:pt>
                <c:pt idx="1">
                  <c:v>327123</c:v>
                </c:pt>
                <c:pt idx="2">
                  <c:v>323939</c:v>
                </c:pt>
                <c:pt idx="3">
                  <c:v>315518</c:v>
                </c:pt>
                <c:pt idx="4">
                  <c:v>365228</c:v>
                </c:pt>
                <c:pt idx="5">
                  <c:v>314252</c:v>
                </c:pt>
                <c:pt idx="6">
                  <c:v>314098</c:v>
                </c:pt>
                <c:pt idx="7">
                  <c:v>304974</c:v>
                </c:pt>
                <c:pt idx="8">
                  <c:v>260372</c:v>
                </c:pt>
                <c:pt idx="9">
                  <c:v>349012</c:v>
                </c:pt>
                <c:pt idx="10">
                  <c:v>387478</c:v>
                </c:pt>
                <c:pt idx="11">
                  <c:v>402120</c:v>
                </c:pt>
                <c:pt idx="12">
                  <c:v>397318</c:v>
                </c:pt>
                <c:pt idx="13">
                  <c:v>402472</c:v>
                </c:pt>
                <c:pt idx="14">
                  <c:v>424400</c:v>
                </c:pt>
                <c:pt idx="15">
                  <c:v>472924</c:v>
                </c:pt>
                <c:pt idx="16">
                  <c:v>422010</c:v>
                </c:pt>
                <c:pt idx="17">
                  <c:v>471223</c:v>
                </c:pt>
                <c:pt idx="18">
                  <c:v>444805</c:v>
                </c:pt>
                <c:pt idx="19">
                  <c:v>446852</c:v>
                </c:pt>
                <c:pt idx="20">
                  <c:v>519024</c:v>
                </c:pt>
                <c:pt idx="21">
                  <c:v>471437</c:v>
                </c:pt>
              </c:numCache>
            </c:numRef>
          </c:val>
          <c:extLst>
            <c:ext xmlns:c16="http://schemas.microsoft.com/office/drawing/2014/chart" uri="{C3380CC4-5D6E-409C-BE32-E72D297353CC}">
              <c16:uniqueId val="{00000014-99F3-42EE-8F98-CEC433F83804}"/>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'F82'!$C$5</c:f>
              <c:strCache>
                <c:ptCount val="1"/>
                <c:pt idx="0">
                  <c:v>Por cada mil asegurados</c:v>
                </c:pt>
              </c:strCache>
            </c:strRef>
          </c:tx>
          <c:spPr>
            <a:ln w="28575" cap="rnd">
              <a:solidFill>
                <a:srgbClr val="FBBB27"/>
              </a:solidFill>
              <a:round/>
            </a:ln>
            <a:effectLst/>
          </c:spPr>
          <c:marker>
            <c:symbol val="none"/>
          </c:marker>
          <c:val>
            <c:numRef>
              <c:f>'F82'!$C$6:$C$27</c:f>
              <c:numCache>
                <c:formatCode>#,##0</c:formatCode>
                <c:ptCount val="22"/>
                <c:pt idx="0">
                  <c:v>341</c:v>
                </c:pt>
                <c:pt idx="1">
                  <c:v>344</c:v>
                </c:pt>
                <c:pt idx="2">
                  <c:v>324</c:v>
                </c:pt>
                <c:pt idx="3">
                  <c:v>309</c:v>
                </c:pt>
                <c:pt idx="4">
                  <c:v>356</c:v>
                </c:pt>
                <c:pt idx="5">
                  <c:v>304</c:v>
                </c:pt>
                <c:pt idx="6">
                  <c:v>297</c:v>
                </c:pt>
                <c:pt idx="7">
                  <c:v>284</c:v>
                </c:pt>
                <c:pt idx="8">
                  <c:v>233</c:v>
                </c:pt>
                <c:pt idx="9">
                  <c:v>297</c:v>
                </c:pt>
                <c:pt idx="10">
                  <c:v>318</c:v>
                </c:pt>
                <c:pt idx="11">
                  <c:v>337</c:v>
                </c:pt>
                <c:pt idx="12">
                  <c:v>322</c:v>
                </c:pt>
                <c:pt idx="13">
                  <c:v>313</c:v>
                </c:pt>
                <c:pt idx="14">
                  <c:v>320</c:v>
                </c:pt>
                <c:pt idx="15">
                  <c:v>344</c:v>
                </c:pt>
                <c:pt idx="16">
                  <c:v>298</c:v>
                </c:pt>
                <c:pt idx="17">
                  <c:v>315</c:v>
                </c:pt>
                <c:pt idx="18">
                  <c:v>283</c:v>
                </c:pt>
                <c:pt idx="19">
                  <c:v>269</c:v>
                </c:pt>
                <c:pt idx="20">
                  <c:v>297</c:v>
                </c:pt>
                <c:pt idx="21">
                  <c:v>262</c:v>
                </c:pt>
              </c:numCache>
            </c:numRef>
          </c:val>
          <c:smooth val="0"/>
          <c:extLst>
            <c:ext xmlns:c16="http://schemas.microsoft.com/office/drawing/2014/chart" uri="{C3380CC4-5D6E-409C-BE32-E72D297353CC}">
              <c16:uniqueId val="{00000015-99F3-42EE-8F98-CEC433F83804}"/>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'F83'!$B$5</c:f>
              <c:strCache>
                <c:ptCount val="1"/>
                <c:pt idx="0">
                  <c:v>Cifras originales</c:v>
                </c:pt>
              </c:strCache>
            </c:strRef>
          </c:tx>
          <c:spPr>
            <a:solidFill>
              <a:srgbClr val="7C878E"/>
            </a:solidFill>
            <a:ln>
              <a:noFill/>
            </a:ln>
            <a:effectLst/>
          </c:spPr>
          <c:invertIfNegative val="0"/>
          <c:dPt>
            <c:idx val="10"/>
            <c:invertIfNegative val="0"/>
            <c:bubble3D val="0"/>
            <c:extLst>
              <c:ext xmlns:c16="http://schemas.microsoft.com/office/drawing/2014/chart" uri="{C3380CC4-5D6E-409C-BE32-E72D297353CC}">
                <c16:uniqueId val="{00000000-3B2B-40F8-B7F8-810E789E2CBB}"/>
              </c:ext>
            </c:extLst>
          </c:dPt>
          <c:dPt>
            <c:idx val="11"/>
            <c:invertIfNegative val="0"/>
            <c:bubble3D val="0"/>
            <c:spPr>
              <a:solidFill>
                <a:srgbClr val="7C878E"/>
              </a:solidFill>
              <a:ln>
                <a:noFill/>
              </a:ln>
              <a:effectLst/>
            </c:spPr>
            <c:extLst>
              <c:ext xmlns:c16="http://schemas.microsoft.com/office/drawing/2014/chart" uri="{C3380CC4-5D6E-409C-BE32-E72D297353CC}">
                <c16:uniqueId val="{00000002-3B2B-40F8-B7F8-810E789E2CBB}"/>
              </c:ext>
            </c:extLst>
          </c:dPt>
          <c:dPt>
            <c:idx val="21"/>
            <c:invertIfNegative val="0"/>
            <c:bubble3D val="0"/>
            <c:spPr>
              <a:solidFill>
                <a:srgbClr val="393D3F"/>
              </a:solidFill>
              <a:ln>
                <a:noFill/>
              </a:ln>
              <a:effectLst/>
            </c:spPr>
            <c:extLst>
              <c:ext xmlns:c16="http://schemas.microsoft.com/office/drawing/2014/chart" uri="{C3380CC4-5D6E-409C-BE32-E72D297353CC}">
                <c16:uniqueId val="{00000004-3B2B-40F8-B7F8-810E789E2CBB}"/>
              </c:ext>
            </c:extLst>
          </c:dPt>
          <c:dPt>
            <c:idx val="22"/>
            <c:invertIfNegative val="0"/>
            <c:bubble3D val="0"/>
            <c:extLst>
              <c:ext xmlns:c16="http://schemas.microsoft.com/office/drawing/2014/chart" uri="{C3380CC4-5D6E-409C-BE32-E72D297353CC}">
                <c16:uniqueId val="{00000005-3B2B-40F8-B7F8-810E789E2CBB}"/>
              </c:ext>
            </c:extLst>
          </c:dPt>
          <c:dPt>
            <c:idx val="23"/>
            <c:invertIfNegative val="0"/>
            <c:bubble3D val="0"/>
            <c:spPr>
              <a:solidFill>
                <a:srgbClr val="7C878E"/>
              </a:solidFill>
              <a:ln>
                <a:noFill/>
              </a:ln>
              <a:effectLst/>
            </c:spPr>
            <c:extLst>
              <c:ext xmlns:c16="http://schemas.microsoft.com/office/drawing/2014/chart" uri="{C3380CC4-5D6E-409C-BE32-E72D297353CC}">
                <c16:uniqueId val="{00000007-3B2B-40F8-B7F8-810E789E2CBB}"/>
              </c:ext>
            </c:extLst>
          </c:dPt>
          <c:dPt>
            <c:idx val="34"/>
            <c:invertIfNegative val="0"/>
            <c:bubble3D val="0"/>
            <c:extLst>
              <c:ext xmlns:c16="http://schemas.microsoft.com/office/drawing/2014/chart" uri="{C3380CC4-5D6E-409C-BE32-E72D297353CC}">
                <c16:uniqueId val="{00000008-3B2B-40F8-B7F8-810E789E2CBB}"/>
              </c:ext>
            </c:extLst>
          </c:dPt>
          <c:dPt>
            <c:idx val="35"/>
            <c:invertIfNegative val="0"/>
            <c:bubble3D val="0"/>
            <c:spPr>
              <a:solidFill>
                <a:srgbClr val="7C878E"/>
              </a:solidFill>
              <a:ln>
                <a:noFill/>
              </a:ln>
              <a:effectLst/>
            </c:spPr>
            <c:extLst>
              <c:ext xmlns:c16="http://schemas.microsoft.com/office/drawing/2014/chart" uri="{C3380CC4-5D6E-409C-BE32-E72D297353CC}">
                <c16:uniqueId val="{0000000A-3B2B-40F8-B7F8-810E789E2CBB}"/>
              </c:ext>
            </c:extLst>
          </c:dPt>
          <c:dPt>
            <c:idx val="46"/>
            <c:invertIfNegative val="0"/>
            <c:bubble3D val="0"/>
            <c:extLst>
              <c:ext xmlns:c16="http://schemas.microsoft.com/office/drawing/2014/chart" uri="{C3380CC4-5D6E-409C-BE32-E72D297353CC}">
                <c16:uniqueId val="{0000000B-3B2B-40F8-B7F8-810E789E2CBB}"/>
              </c:ext>
            </c:extLst>
          </c:dPt>
          <c:dPt>
            <c:idx val="47"/>
            <c:invertIfNegative val="0"/>
            <c:bubble3D val="0"/>
            <c:spPr>
              <a:solidFill>
                <a:srgbClr val="7C878E"/>
              </a:solidFill>
              <a:ln>
                <a:noFill/>
              </a:ln>
              <a:effectLst/>
            </c:spPr>
            <c:extLst>
              <c:ext xmlns:c16="http://schemas.microsoft.com/office/drawing/2014/chart" uri="{C3380CC4-5D6E-409C-BE32-E72D297353CC}">
                <c16:uniqueId val="{0000000D-3B2B-40F8-B7F8-810E789E2CBB}"/>
              </c:ext>
            </c:extLst>
          </c:dPt>
          <c:dPt>
            <c:idx val="58"/>
            <c:invertIfNegative val="0"/>
            <c:bubble3D val="0"/>
            <c:extLst>
              <c:ext xmlns:c16="http://schemas.microsoft.com/office/drawing/2014/chart" uri="{C3380CC4-5D6E-409C-BE32-E72D297353CC}">
                <c16:uniqueId val="{0000000E-3B2B-40F8-B7F8-810E789E2CBB}"/>
              </c:ext>
            </c:extLst>
          </c:dPt>
          <c:dPt>
            <c:idx val="59"/>
            <c:invertIfNegative val="0"/>
            <c:bubble3D val="0"/>
            <c:spPr>
              <a:solidFill>
                <a:srgbClr val="7C878E"/>
              </a:solidFill>
              <a:ln>
                <a:noFill/>
              </a:ln>
              <a:effectLst/>
            </c:spPr>
            <c:extLst>
              <c:ext xmlns:c16="http://schemas.microsoft.com/office/drawing/2014/chart" uri="{C3380CC4-5D6E-409C-BE32-E72D297353CC}">
                <c16:uniqueId val="{00000010-3B2B-40F8-B7F8-810E789E2CBB}"/>
              </c:ext>
            </c:extLst>
          </c:dPt>
          <c:dPt>
            <c:idx val="70"/>
            <c:invertIfNegative val="0"/>
            <c:bubble3D val="0"/>
            <c:extLst>
              <c:ext xmlns:c16="http://schemas.microsoft.com/office/drawing/2014/chart" uri="{C3380CC4-5D6E-409C-BE32-E72D297353CC}">
                <c16:uniqueId val="{00000011-3B2B-40F8-B7F8-810E789E2CBB}"/>
              </c:ext>
            </c:extLst>
          </c:dPt>
          <c:dPt>
            <c:idx val="71"/>
            <c:invertIfNegative val="0"/>
            <c:bubble3D val="0"/>
            <c:spPr>
              <a:solidFill>
                <a:srgbClr val="7C878E"/>
              </a:solidFill>
              <a:ln>
                <a:noFill/>
              </a:ln>
              <a:effectLst/>
            </c:spPr>
            <c:extLst>
              <c:ext xmlns:c16="http://schemas.microsoft.com/office/drawing/2014/chart" uri="{C3380CC4-5D6E-409C-BE32-E72D297353CC}">
                <c16:uniqueId val="{00000013-3B2B-40F8-B7F8-810E789E2CBB}"/>
              </c:ext>
            </c:extLst>
          </c:dPt>
          <c:cat>
            <c:numRef>
              <c:f>'F83'!$A$6:$A$27</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'F83'!$B$6:$B$27</c:f>
              <c:numCache>
                <c:formatCode>#,##0</c:formatCode>
                <c:ptCount val="22"/>
                <c:pt idx="0">
                  <c:v>163385</c:v>
                </c:pt>
                <c:pt idx="1">
                  <c:v>180393</c:v>
                </c:pt>
                <c:pt idx="2">
                  <c:v>176960</c:v>
                </c:pt>
                <c:pt idx="3">
                  <c:v>166835</c:v>
                </c:pt>
                <c:pt idx="4">
                  <c:v>195222</c:v>
                </c:pt>
                <c:pt idx="5">
                  <c:v>161163</c:v>
                </c:pt>
                <c:pt idx="6">
                  <c:v>164593</c:v>
                </c:pt>
                <c:pt idx="7">
                  <c:v>159300</c:v>
                </c:pt>
                <c:pt idx="8">
                  <c:v>122855</c:v>
                </c:pt>
                <c:pt idx="9">
                  <c:v>162614</c:v>
                </c:pt>
                <c:pt idx="10">
                  <c:v>176070</c:v>
                </c:pt>
                <c:pt idx="11">
                  <c:v>183706</c:v>
                </c:pt>
                <c:pt idx="12">
                  <c:v>188419</c:v>
                </c:pt>
                <c:pt idx="13">
                  <c:v>191014</c:v>
                </c:pt>
                <c:pt idx="14">
                  <c:v>199171</c:v>
                </c:pt>
                <c:pt idx="15">
                  <c:v>220511</c:v>
                </c:pt>
                <c:pt idx="16">
                  <c:v>192356</c:v>
                </c:pt>
                <c:pt idx="17">
                  <c:v>210630</c:v>
                </c:pt>
                <c:pt idx="18">
                  <c:v>207279</c:v>
                </c:pt>
                <c:pt idx="19">
                  <c:v>203917</c:v>
                </c:pt>
                <c:pt idx="20">
                  <c:v>238080</c:v>
                </c:pt>
                <c:pt idx="21">
                  <c:v>231304</c:v>
                </c:pt>
              </c:numCache>
            </c:numRef>
          </c:val>
          <c:extLst>
            <c:ext xmlns:c16="http://schemas.microsoft.com/office/drawing/2014/chart" uri="{C3380CC4-5D6E-409C-BE32-E72D297353CC}">
              <c16:uniqueId val="{00000014-3B2B-40F8-B7F8-810E789E2CBB}"/>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'F83'!$C$5</c:f>
              <c:strCache>
                <c:ptCount val="1"/>
                <c:pt idx="0">
                  <c:v>Por cada mil asegurados</c:v>
                </c:pt>
              </c:strCache>
            </c:strRef>
          </c:tx>
          <c:spPr>
            <a:ln w="28575" cap="rnd">
              <a:solidFill>
                <a:srgbClr val="FBBB27"/>
              </a:solidFill>
              <a:round/>
            </a:ln>
            <a:effectLst/>
          </c:spPr>
          <c:marker>
            <c:symbol val="none"/>
          </c:marker>
          <c:val>
            <c:numRef>
              <c:f>'F83'!$C$6:$C$27</c:f>
              <c:numCache>
                <c:formatCode>#,##0</c:formatCode>
                <c:ptCount val="22"/>
                <c:pt idx="0">
                  <c:v>184</c:v>
                </c:pt>
                <c:pt idx="1">
                  <c:v>190</c:v>
                </c:pt>
                <c:pt idx="2">
                  <c:v>177</c:v>
                </c:pt>
                <c:pt idx="3">
                  <c:v>163</c:v>
                </c:pt>
                <c:pt idx="4">
                  <c:v>190</c:v>
                </c:pt>
                <c:pt idx="5">
                  <c:v>156</c:v>
                </c:pt>
                <c:pt idx="6">
                  <c:v>156</c:v>
                </c:pt>
                <c:pt idx="7">
                  <c:v>148</c:v>
                </c:pt>
                <c:pt idx="8">
                  <c:v>110</c:v>
                </c:pt>
                <c:pt idx="9">
                  <c:v>138</c:v>
                </c:pt>
                <c:pt idx="10">
                  <c:v>144</c:v>
                </c:pt>
                <c:pt idx="11">
                  <c:v>154</c:v>
                </c:pt>
                <c:pt idx="12">
                  <c:v>153</c:v>
                </c:pt>
                <c:pt idx="13">
                  <c:v>149</c:v>
                </c:pt>
                <c:pt idx="14">
                  <c:v>150</c:v>
                </c:pt>
                <c:pt idx="15">
                  <c:v>160</c:v>
                </c:pt>
                <c:pt idx="16">
                  <c:v>136</c:v>
                </c:pt>
                <c:pt idx="17">
                  <c:v>141</c:v>
                </c:pt>
                <c:pt idx="18">
                  <c:v>132</c:v>
                </c:pt>
                <c:pt idx="19">
                  <c:v>123</c:v>
                </c:pt>
                <c:pt idx="20">
                  <c:v>136</c:v>
                </c:pt>
                <c:pt idx="21">
                  <c:v>129</c:v>
                </c:pt>
              </c:numCache>
            </c:numRef>
          </c:val>
          <c:smooth val="0"/>
          <c:extLst>
            <c:ext xmlns:c16="http://schemas.microsoft.com/office/drawing/2014/chart" uri="{C3380CC4-5D6E-409C-BE32-E72D297353CC}">
              <c16:uniqueId val="{00000015-3B2B-40F8-B7F8-810E789E2CBB}"/>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'F84-1'!$B$6</c:f>
              <c:strCache>
                <c:ptCount val="1"/>
                <c:pt idx="0">
                  <c:v>Días subsidiados no trabajados</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DAB-4F2F-A9C6-56153E83CE13}"/>
              </c:ext>
            </c:extLst>
          </c:dPt>
          <c:dPt>
            <c:idx val="1"/>
            <c:invertIfNegative val="0"/>
            <c:bubble3D val="0"/>
            <c:spPr>
              <a:solidFill>
                <a:srgbClr val="7C878E"/>
              </a:solidFill>
              <a:ln>
                <a:noFill/>
              </a:ln>
              <a:effectLst/>
            </c:spPr>
            <c:extLst>
              <c:ext xmlns:c16="http://schemas.microsoft.com/office/drawing/2014/chart" uri="{C3380CC4-5D6E-409C-BE32-E72D297353CC}">
                <c16:uniqueId val="{00000003-8DAB-4F2F-A9C6-56153E83CE13}"/>
              </c:ext>
            </c:extLst>
          </c:dPt>
          <c:dPt>
            <c:idx val="2"/>
            <c:invertIfNegative val="0"/>
            <c:bubble3D val="0"/>
            <c:spPr>
              <a:solidFill>
                <a:srgbClr val="7C878E"/>
              </a:solidFill>
              <a:ln>
                <a:noFill/>
              </a:ln>
              <a:effectLst/>
            </c:spPr>
            <c:extLst>
              <c:ext xmlns:c16="http://schemas.microsoft.com/office/drawing/2014/chart" uri="{C3380CC4-5D6E-409C-BE32-E72D297353CC}">
                <c16:uniqueId val="{00000005-8DAB-4F2F-A9C6-56153E83CE13}"/>
              </c:ext>
            </c:extLst>
          </c:dPt>
          <c:dPt>
            <c:idx val="3"/>
            <c:invertIfNegative val="0"/>
            <c:bubble3D val="0"/>
            <c:spPr>
              <a:solidFill>
                <a:srgbClr val="7C878E"/>
              </a:solidFill>
              <a:ln>
                <a:noFill/>
              </a:ln>
              <a:effectLst/>
            </c:spPr>
            <c:extLst>
              <c:ext xmlns:c16="http://schemas.microsoft.com/office/drawing/2014/chart" uri="{C3380CC4-5D6E-409C-BE32-E72D297353CC}">
                <c16:uniqueId val="{00000007-8DAB-4F2F-A9C6-56153E83CE13}"/>
              </c:ext>
            </c:extLst>
          </c:dPt>
          <c:dPt>
            <c:idx val="4"/>
            <c:invertIfNegative val="0"/>
            <c:bubble3D val="0"/>
            <c:spPr>
              <a:solidFill>
                <a:srgbClr val="7C878E"/>
              </a:solidFill>
              <a:ln>
                <a:noFill/>
              </a:ln>
              <a:effectLst/>
            </c:spPr>
            <c:extLst>
              <c:ext xmlns:c16="http://schemas.microsoft.com/office/drawing/2014/chart" uri="{C3380CC4-5D6E-409C-BE32-E72D297353CC}">
                <c16:uniqueId val="{00000009-8DAB-4F2F-A9C6-56153E83CE13}"/>
              </c:ext>
            </c:extLst>
          </c:dPt>
          <c:dPt>
            <c:idx val="5"/>
            <c:invertIfNegative val="0"/>
            <c:bubble3D val="0"/>
            <c:spPr>
              <a:solidFill>
                <a:srgbClr val="7C878E"/>
              </a:solidFill>
              <a:ln>
                <a:noFill/>
              </a:ln>
              <a:effectLst/>
            </c:spPr>
            <c:extLst>
              <c:ext xmlns:c16="http://schemas.microsoft.com/office/drawing/2014/chart" uri="{C3380CC4-5D6E-409C-BE32-E72D297353CC}">
                <c16:uniqueId val="{0000000B-8DAB-4F2F-A9C6-56153E83CE13}"/>
              </c:ext>
            </c:extLst>
          </c:dPt>
          <c:dPt>
            <c:idx val="6"/>
            <c:invertIfNegative val="0"/>
            <c:bubble3D val="0"/>
            <c:spPr>
              <a:solidFill>
                <a:srgbClr val="7C878E"/>
              </a:solidFill>
              <a:ln>
                <a:noFill/>
              </a:ln>
              <a:effectLst/>
            </c:spPr>
            <c:extLst>
              <c:ext xmlns:c16="http://schemas.microsoft.com/office/drawing/2014/chart" uri="{C3380CC4-5D6E-409C-BE32-E72D297353CC}">
                <c16:uniqueId val="{0000000D-8DAB-4F2F-A9C6-56153E83CE13}"/>
              </c:ext>
            </c:extLst>
          </c:dPt>
          <c:dPt>
            <c:idx val="7"/>
            <c:invertIfNegative val="0"/>
            <c:bubble3D val="0"/>
            <c:spPr>
              <a:solidFill>
                <a:srgbClr val="7C878E"/>
              </a:solidFill>
              <a:ln>
                <a:noFill/>
              </a:ln>
              <a:effectLst/>
            </c:spPr>
            <c:extLst>
              <c:ext xmlns:c16="http://schemas.microsoft.com/office/drawing/2014/chart" uri="{C3380CC4-5D6E-409C-BE32-E72D297353CC}">
                <c16:uniqueId val="{0000000F-8DAB-4F2F-A9C6-56153E83CE13}"/>
              </c:ext>
            </c:extLst>
          </c:dPt>
          <c:dPt>
            <c:idx val="8"/>
            <c:invertIfNegative val="0"/>
            <c:bubble3D val="0"/>
            <c:spPr>
              <a:solidFill>
                <a:srgbClr val="7C878E"/>
              </a:solidFill>
              <a:ln>
                <a:noFill/>
              </a:ln>
              <a:effectLst/>
            </c:spPr>
            <c:extLst>
              <c:ext xmlns:c16="http://schemas.microsoft.com/office/drawing/2014/chart" uri="{C3380CC4-5D6E-409C-BE32-E72D297353CC}">
                <c16:uniqueId val="{00000011-8DAB-4F2F-A9C6-56153E83CE13}"/>
              </c:ext>
            </c:extLst>
          </c:dPt>
          <c:dPt>
            <c:idx val="9"/>
            <c:invertIfNegative val="0"/>
            <c:bubble3D val="0"/>
            <c:spPr>
              <a:solidFill>
                <a:srgbClr val="7C878E"/>
              </a:solidFill>
              <a:ln>
                <a:noFill/>
              </a:ln>
              <a:effectLst/>
            </c:spPr>
            <c:extLst>
              <c:ext xmlns:c16="http://schemas.microsoft.com/office/drawing/2014/chart" uri="{C3380CC4-5D6E-409C-BE32-E72D297353CC}">
                <c16:uniqueId val="{00000013-8DAB-4F2F-A9C6-56153E83CE13}"/>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DAB-4F2F-A9C6-56153E83CE13}"/>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DAB-4F2F-A9C6-56153E83CE13}"/>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DAB-4F2F-A9C6-56153E83CE13}"/>
              </c:ext>
            </c:extLst>
          </c:dPt>
          <c:dPt>
            <c:idx val="13"/>
            <c:invertIfNegative val="0"/>
            <c:bubble3D val="0"/>
            <c:spPr>
              <a:solidFill>
                <a:srgbClr val="95682B"/>
              </a:solidFill>
              <a:ln>
                <a:noFill/>
              </a:ln>
              <a:effectLst/>
            </c:spPr>
            <c:extLst>
              <c:ext xmlns:c16="http://schemas.microsoft.com/office/drawing/2014/chart" uri="{C3380CC4-5D6E-409C-BE32-E72D297353CC}">
                <c16:uniqueId val="{0000001B-8DAB-4F2F-A9C6-56153E83CE13}"/>
              </c:ext>
            </c:extLst>
          </c:dPt>
          <c:dPt>
            <c:idx val="14"/>
            <c:invertIfNegative val="0"/>
            <c:bubble3D val="0"/>
            <c:spPr>
              <a:solidFill>
                <a:srgbClr val="FBBB27"/>
              </a:solidFill>
              <a:ln>
                <a:noFill/>
              </a:ln>
              <a:effectLst/>
            </c:spPr>
            <c:extLst>
              <c:ext xmlns:c16="http://schemas.microsoft.com/office/drawing/2014/chart" uri="{C3380CC4-5D6E-409C-BE32-E72D297353CC}">
                <c16:uniqueId val="{0000001D-8DAB-4F2F-A9C6-56153E83CE13}"/>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DAB-4F2F-A9C6-56153E83CE13}"/>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DAB-4F2F-A9C6-56153E83CE13}"/>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DAB-4F2F-A9C6-56153E83CE1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'F84-1'!$A$7:$A$39</c:f>
              <c:strCache>
                <c:ptCount val="33"/>
                <c:pt idx="0">
                  <c:v>Ciudad de México</c:v>
                </c:pt>
                <c:pt idx="1">
                  <c:v>Quintana Roo</c:v>
                </c:pt>
                <c:pt idx="2">
                  <c:v>Oaxaca</c:v>
                </c:pt>
                <c:pt idx="3">
                  <c:v>Yucatán</c:v>
                </c:pt>
                <c:pt idx="4">
                  <c:v>Nuevo León</c:v>
                </c:pt>
                <c:pt idx="5">
                  <c:v>Querétaro</c:v>
                </c:pt>
                <c:pt idx="6">
                  <c:v>Tabasco</c:v>
                </c:pt>
                <c:pt idx="7">
                  <c:v>Puebla</c:v>
                </c:pt>
                <c:pt idx="8">
                  <c:v>Veracruz</c:v>
                </c:pt>
                <c:pt idx="9">
                  <c:v>Tlaxcala</c:v>
                </c:pt>
                <c:pt idx="10">
                  <c:v>Chiapas</c:v>
                </c:pt>
                <c:pt idx="11">
                  <c:v>Morelos</c:v>
                </c:pt>
                <c:pt idx="12">
                  <c:v>Campeche</c:v>
                </c:pt>
                <c:pt idx="13">
                  <c:v>Nacional</c:v>
                </c:pt>
                <c:pt idx="14">
                  <c:v>Jalisco</c:v>
                </c:pt>
                <c:pt idx="15">
                  <c:v>Baja California Sur</c:v>
                </c:pt>
                <c:pt idx="16">
                  <c:v>Michoacán</c:v>
                </c:pt>
                <c:pt idx="17">
                  <c:v>Coahuila</c:v>
                </c:pt>
                <c:pt idx="18">
                  <c:v>Aguascalientes</c:v>
                </c:pt>
                <c:pt idx="19">
                  <c:v>Hidalgo</c:v>
                </c:pt>
                <c:pt idx="20">
                  <c:v>Sinaloa</c:v>
                </c:pt>
                <c:pt idx="21">
                  <c:v>Guanajuato</c:v>
                </c:pt>
                <c:pt idx="22">
                  <c:v>Nayarit</c:v>
                </c:pt>
                <c:pt idx="23">
                  <c:v>Durango</c:v>
                </c:pt>
                <c:pt idx="24">
                  <c:v>Guerrero</c:v>
                </c:pt>
                <c:pt idx="25">
                  <c:v>San Luis Potosí</c:v>
                </c:pt>
                <c:pt idx="26">
                  <c:v>Baja California</c:v>
                </c:pt>
                <c:pt idx="27">
                  <c:v>Zacatecas</c:v>
                </c:pt>
                <c:pt idx="28">
                  <c:v>Colima</c:v>
                </c:pt>
                <c:pt idx="29">
                  <c:v>Sonora</c:v>
                </c:pt>
                <c:pt idx="30">
                  <c:v>Estado de México</c:v>
                </c:pt>
                <c:pt idx="31">
                  <c:v>Tamaulipas</c:v>
                </c:pt>
                <c:pt idx="32">
                  <c:v>Chihuahua</c:v>
                </c:pt>
              </c:strCache>
            </c:strRef>
          </c:cat>
          <c:val>
            <c:numRef>
              <c:f>'F84-1'!$B$7:$B$39</c:f>
              <c:numCache>
                <c:formatCode>General</c:formatCode>
                <c:ptCount val="33"/>
                <c:pt idx="0">
                  <c:v>85</c:v>
                </c:pt>
                <c:pt idx="1">
                  <c:v>91</c:v>
                </c:pt>
                <c:pt idx="2">
                  <c:v>107</c:v>
                </c:pt>
                <c:pt idx="3">
                  <c:v>108</c:v>
                </c:pt>
                <c:pt idx="4">
                  <c:v>111</c:v>
                </c:pt>
                <c:pt idx="5">
                  <c:v>111</c:v>
                </c:pt>
                <c:pt idx="6">
                  <c:v>114</c:v>
                </c:pt>
                <c:pt idx="7">
                  <c:v>116</c:v>
                </c:pt>
                <c:pt idx="8">
                  <c:v>117</c:v>
                </c:pt>
                <c:pt idx="9">
                  <c:v>118</c:v>
                </c:pt>
                <c:pt idx="10">
                  <c:v>126</c:v>
                </c:pt>
                <c:pt idx="11">
                  <c:v>127</c:v>
                </c:pt>
                <c:pt idx="12">
                  <c:v>128</c:v>
                </c:pt>
                <c:pt idx="13">
                  <c:v>128</c:v>
                </c:pt>
                <c:pt idx="14">
                  <c:v>129</c:v>
                </c:pt>
                <c:pt idx="15">
                  <c:v>129</c:v>
                </c:pt>
                <c:pt idx="16">
                  <c:v>129</c:v>
                </c:pt>
                <c:pt idx="17">
                  <c:v>130</c:v>
                </c:pt>
                <c:pt idx="18">
                  <c:v>131</c:v>
                </c:pt>
                <c:pt idx="19">
                  <c:v>133</c:v>
                </c:pt>
                <c:pt idx="20">
                  <c:v>133</c:v>
                </c:pt>
                <c:pt idx="21">
                  <c:v>137</c:v>
                </c:pt>
                <c:pt idx="22">
                  <c:v>139</c:v>
                </c:pt>
                <c:pt idx="23">
                  <c:v>141</c:v>
                </c:pt>
                <c:pt idx="24">
                  <c:v>144</c:v>
                </c:pt>
                <c:pt idx="25">
                  <c:v>146</c:v>
                </c:pt>
                <c:pt idx="26">
                  <c:v>147</c:v>
                </c:pt>
                <c:pt idx="27">
                  <c:v>152</c:v>
                </c:pt>
                <c:pt idx="28">
                  <c:v>156</c:v>
                </c:pt>
                <c:pt idx="29">
                  <c:v>160</c:v>
                </c:pt>
                <c:pt idx="30">
                  <c:v>174</c:v>
                </c:pt>
                <c:pt idx="31">
                  <c:v>174</c:v>
                </c:pt>
                <c:pt idx="32">
                  <c:v>187</c:v>
                </c:pt>
              </c:numCache>
            </c:numRef>
          </c:val>
          <c:extLst>
            <c:ext xmlns:c16="http://schemas.microsoft.com/office/drawing/2014/chart" uri="{C3380CC4-5D6E-409C-BE32-E72D297353CC}">
              <c16:uniqueId val="{00000024-8DAB-4F2F-A9C6-56153E83CE13}"/>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C18-4184-8C70-A46A67504716}"/>
              </c:ext>
            </c:extLst>
          </c:dPt>
          <c:dPt>
            <c:idx val="1"/>
            <c:invertIfNegative val="0"/>
            <c:bubble3D val="0"/>
            <c:spPr>
              <a:solidFill>
                <a:srgbClr val="7C878E"/>
              </a:solidFill>
              <a:ln>
                <a:noFill/>
              </a:ln>
              <a:effectLst/>
            </c:spPr>
            <c:extLst>
              <c:ext xmlns:c16="http://schemas.microsoft.com/office/drawing/2014/chart" uri="{C3380CC4-5D6E-409C-BE32-E72D297353CC}">
                <c16:uniqueId val="{00000003-6C18-4184-8C70-A46A67504716}"/>
              </c:ext>
            </c:extLst>
          </c:dPt>
          <c:dPt>
            <c:idx val="2"/>
            <c:invertIfNegative val="0"/>
            <c:bubble3D val="0"/>
            <c:spPr>
              <a:solidFill>
                <a:srgbClr val="7C878E"/>
              </a:solidFill>
              <a:ln>
                <a:noFill/>
              </a:ln>
              <a:effectLst/>
            </c:spPr>
            <c:extLst>
              <c:ext xmlns:c16="http://schemas.microsoft.com/office/drawing/2014/chart" uri="{C3380CC4-5D6E-409C-BE32-E72D297353CC}">
                <c16:uniqueId val="{00000005-6C18-4184-8C70-A46A67504716}"/>
              </c:ext>
            </c:extLst>
          </c:dPt>
          <c:dPt>
            <c:idx val="3"/>
            <c:invertIfNegative val="0"/>
            <c:bubble3D val="0"/>
            <c:spPr>
              <a:solidFill>
                <a:srgbClr val="7C878E"/>
              </a:solidFill>
              <a:ln>
                <a:noFill/>
              </a:ln>
              <a:effectLst/>
            </c:spPr>
            <c:extLst>
              <c:ext xmlns:c16="http://schemas.microsoft.com/office/drawing/2014/chart" uri="{C3380CC4-5D6E-409C-BE32-E72D297353CC}">
                <c16:uniqueId val="{00000007-6C18-4184-8C70-A46A67504716}"/>
              </c:ext>
            </c:extLst>
          </c:dPt>
          <c:dPt>
            <c:idx val="4"/>
            <c:invertIfNegative val="0"/>
            <c:bubble3D val="0"/>
            <c:spPr>
              <a:solidFill>
                <a:srgbClr val="7C878E"/>
              </a:solidFill>
              <a:ln>
                <a:noFill/>
              </a:ln>
              <a:effectLst/>
            </c:spPr>
            <c:extLst>
              <c:ext xmlns:c16="http://schemas.microsoft.com/office/drawing/2014/chart" uri="{C3380CC4-5D6E-409C-BE32-E72D297353CC}">
                <c16:uniqueId val="{00000009-6C18-4184-8C70-A46A67504716}"/>
              </c:ext>
            </c:extLst>
          </c:dPt>
          <c:dPt>
            <c:idx val="5"/>
            <c:invertIfNegative val="0"/>
            <c:bubble3D val="0"/>
            <c:spPr>
              <a:solidFill>
                <a:srgbClr val="7C878E"/>
              </a:solidFill>
              <a:ln>
                <a:noFill/>
              </a:ln>
              <a:effectLst/>
            </c:spPr>
            <c:extLst>
              <c:ext xmlns:c16="http://schemas.microsoft.com/office/drawing/2014/chart" uri="{C3380CC4-5D6E-409C-BE32-E72D297353CC}">
                <c16:uniqueId val="{0000000B-6C18-4184-8C70-A46A67504716}"/>
              </c:ext>
            </c:extLst>
          </c:dPt>
          <c:dPt>
            <c:idx val="6"/>
            <c:invertIfNegative val="0"/>
            <c:bubble3D val="0"/>
            <c:spPr>
              <a:solidFill>
                <a:srgbClr val="7C878E"/>
              </a:solidFill>
              <a:ln>
                <a:noFill/>
              </a:ln>
              <a:effectLst/>
            </c:spPr>
            <c:extLst>
              <c:ext xmlns:c16="http://schemas.microsoft.com/office/drawing/2014/chart" uri="{C3380CC4-5D6E-409C-BE32-E72D297353CC}">
                <c16:uniqueId val="{0000000D-6C18-4184-8C70-A46A67504716}"/>
              </c:ext>
            </c:extLst>
          </c:dPt>
          <c:dPt>
            <c:idx val="7"/>
            <c:invertIfNegative val="0"/>
            <c:bubble3D val="0"/>
            <c:spPr>
              <a:solidFill>
                <a:srgbClr val="7C878E"/>
              </a:solidFill>
              <a:ln>
                <a:noFill/>
              </a:ln>
              <a:effectLst/>
            </c:spPr>
            <c:extLst>
              <c:ext xmlns:c16="http://schemas.microsoft.com/office/drawing/2014/chart" uri="{C3380CC4-5D6E-409C-BE32-E72D297353CC}">
                <c16:uniqueId val="{0000000F-6C18-4184-8C70-A46A67504716}"/>
              </c:ext>
            </c:extLst>
          </c:dPt>
          <c:dPt>
            <c:idx val="8"/>
            <c:invertIfNegative val="0"/>
            <c:bubble3D val="0"/>
            <c:spPr>
              <a:solidFill>
                <a:srgbClr val="7C878E"/>
              </a:solidFill>
              <a:ln>
                <a:noFill/>
              </a:ln>
              <a:effectLst/>
            </c:spPr>
            <c:extLst>
              <c:ext xmlns:c16="http://schemas.microsoft.com/office/drawing/2014/chart" uri="{C3380CC4-5D6E-409C-BE32-E72D297353CC}">
                <c16:uniqueId val="{00000011-6C18-4184-8C70-A46A67504716}"/>
              </c:ext>
            </c:extLst>
          </c:dPt>
          <c:dPt>
            <c:idx val="9"/>
            <c:invertIfNegative val="0"/>
            <c:bubble3D val="0"/>
            <c:spPr>
              <a:solidFill>
                <a:srgbClr val="7C878E"/>
              </a:solidFill>
              <a:ln>
                <a:noFill/>
              </a:ln>
              <a:effectLst/>
            </c:spPr>
            <c:extLst>
              <c:ext xmlns:c16="http://schemas.microsoft.com/office/drawing/2014/chart" uri="{C3380CC4-5D6E-409C-BE32-E72D297353CC}">
                <c16:uniqueId val="{00000013-6C18-4184-8C70-A46A6750471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C18-4184-8C70-A46A6750471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C18-4184-8C70-A46A67504716}"/>
              </c:ext>
            </c:extLst>
          </c:dPt>
          <c:dPt>
            <c:idx val="12"/>
            <c:invertIfNegative val="0"/>
            <c:bubble3D val="0"/>
            <c:spPr>
              <a:solidFill>
                <a:srgbClr val="FBBB27"/>
              </a:solidFill>
              <a:ln>
                <a:noFill/>
              </a:ln>
              <a:effectLst/>
            </c:spPr>
            <c:extLst>
              <c:ext xmlns:c16="http://schemas.microsoft.com/office/drawing/2014/chart" uri="{C3380CC4-5D6E-409C-BE32-E72D297353CC}">
                <c16:uniqueId val="{00000019-6C18-4184-8C70-A46A6750471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C18-4184-8C70-A46A67504716}"/>
              </c:ext>
            </c:extLst>
          </c:dPt>
          <c:dPt>
            <c:idx val="14"/>
            <c:invertIfNegative val="0"/>
            <c:bubble3D val="0"/>
            <c:spPr>
              <a:solidFill>
                <a:srgbClr val="95682B"/>
              </a:solidFill>
              <a:ln>
                <a:noFill/>
              </a:ln>
              <a:effectLst/>
            </c:spPr>
            <c:extLst>
              <c:ext xmlns:c16="http://schemas.microsoft.com/office/drawing/2014/chart" uri="{C3380CC4-5D6E-409C-BE32-E72D297353CC}">
                <c16:uniqueId val="{0000001D-6C18-4184-8C70-A46A6750471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C18-4184-8C70-A46A6750471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C18-4184-8C70-A46A6750471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C18-4184-8C70-A46A6750471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'F84-2'!$A$7:$A$39</c:f>
              <c:strCache>
                <c:ptCount val="33"/>
                <c:pt idx="0">
                  <c:v>Quintana Roo</c:v>
                </c:pt>
                <c:pt idx="1">
                  <c:v>Coahuila</c:v>
                </c:pt>
                <c:pt idx="2">
                  <c:v>Campeche</c:v>
                </c:pt>
                <c:pt idx="3">
                  <c:v>Guanajuato</c:v>
                </c:pt>
                <c:pt idx="4">
                  <c:v>Estado de México</c:v>
                </c:pt>
                <c:pt idx="5">
                  <c:v>Hidalgo</c:v>
                </c:pt>
                <c:pt idx="6">
                  <c:v>Tabasco</c:v>
                </c:pt>
                <c:pt idx="7">
                  <c:v>Sonora</c:v>
                </c:pt>
                <c:pt idx="8">
                  <c:v>Puebla</c:v>
                </c:pt>
                <c:pt idx="9">
                  <c:v>Morelos</c:v>
                </c:pt>
                <c:pt idx="10">
                  <c:v>Chihuahua</c:v>
                </c:pt>
                <c:pt idx="11">
                  <c:v>Oaxaca</c:v>
                </c:pt>
                <c:pt idx="12">
                  <c:v>Jalisco</c:v>
                </c:pt>
                <c:pt idx="13">
                  <c:v>Nuevo León</c:v>
                </c:pt>
                <c:pt idx="14">
                  <c:v>Nacional</c:v>
                </c:pt>
                <c:pt idx="15">
                  <c:v>Durango</c:v>
                </c:pt>
                <c:pt idx="16">
                  <c:v>San Luis Potosí</c:v>
                </c:pt>
                <c:pt idx="17">
                  <c:v>Tamaulipas</c:v>
                </c:pt>
                <c:pt idx="18">
                  <c:v>Yucatán</c:v>
                </c:pt>
                <c:pt idx="19">
                  <c:v>Colima</c:v>
                </c:pt>
                <c:pt idx="20">
                  <c:v>Michoacán</c:v>
                </c:pt>
                <c:pt idx="21">
                  <c:v>Querétaro</c:v>
                </c:pt>
                <c:pt idx="22">
                  <c:v>Ciudad de México</c:v>
                </c:pt>
                <c:pt idx="23">
                  <c:v>Sinaloa</c:v>
                </c:pt>
                <c:pt idx="24">
                  <c:v>Veracruz</c:v>
                </c:pt>
                <c:pt idx="25">
                  <c:v>Baja California</c:v>
                </c:pt>
                <c:pt idx="26">
                  <c:v>Tlaxcala</c:v>
                </c:pt>
                <c:pt idx="27">
                  <c:v>Baja California Sur</c:v>
                </c:pt>
                <c:pt idx="28">
                  <c:v>Aguascalientes</c:v>
                </c:pt>
                <c:pt idx="29">
                  <c:v>Nayarit</c:v>
                </c:pt>
                <c:pt idx="30">
                  <c:v>Guerrero</c:v>
                </c:pt>
                <c:pt idx="31">
                  <c:v>Zacatecas</c:v>
                </c:pt>
                <c:pt idx="32">
                  <c:v>Chiapas</c:v>
                </c:pt>
              </c:strCache>
            </c:strRef>
          </c:cat>
          <c:val>
            <c:numRef>
              <c:f>'F84-2'!$B$7:$B$39</c:f>
              <c:numCache>
                <c:formatCode>0.0</c:formatCode>
                <c:ptCount val="33"/>
                <c:pt idx="0">
                  <c:v>-12.7</c:v>
                </c:pt>
                <c:pt idx="1">
                  <c:v>-12.7</c:v>
                </c:pt>
                <c:pt idx="2">
                  <c:v>-12.4</c:v>
                </c:pt>
                <c:pt idx="3">
                  <c:v>-9.3000000000000007</c:v>
                </c:pt>
                <c:pt idx="4">
                  <c:v>-8.8000000000000007</c:v>
                </c:pt>
                <c:pt idx="5">
                  <c:v>-7.6</c:v>
                </c:pt>
                <c:pt idx="6">
                  <c:v>-6.8</c:v>
                </c:pt>
                <c:pt idx="7">
                  <c:v>-6.6</c:v>
                </c:pt>
                <c:pt idx="8">
                  <c:v>-6.5</c:v>
                </c:pt>
                <c:pt idx="9">
                  <c:v>-6.5</c:v>
                </c:pt>
                <c:pt idx="10">
                  <c:v>-6.1</c:v>
                </c:pt>
                <c:pt idx="11">
                  <c:v>-5.6</c:v>
                </c:pt>
                <c:pt idx="12">
                  <c:v>-5.5</c:v>
                </c:pt>
                <c:pt idx="13">
                  <c:v>-5.0999999999999996</c:v>
                </c:pt>
                <c:pt idx="14">
                  <c:v>-5</c:v>
                </c:pt>
                <c:pt idx="15">
                  <c:v>-4.5999999999999996</c:v>
                </c:pt>
                <c:pt idx="16">
                  <c:v>-3.8</c:v>
                </c:pt>
                <c:pt idx="17">
                  <c:v>-3.7</c:v>
                </c:pt>
                <c:pt idx="18">
                  <c:v>-3</c:v>
                </c:pt>
                <c:pt idx="19">
                  <c:v>-2.8</c:v>
                </c:pt>
                <c:pt idx="20">
                  <c:v>-2.7</c:v>
                </c:pt>
                <c:pt idx="21">
                  <c:v>-2.6</c:v>
                </c:pt>
                <c:pt idx="22">
                  <c:v>-2.2999999999999998</c:v>
                </c:pt>
                <c:pt idx="23">
                  <c:v>-1.6</c:v>
                </c:pt>
                <c:pt idx="24">
                  <c:v>-1</c:v>
                </c:pt>
                <c:pt idx="25">
                  <c:v>-0.8</c:v>
                </c:pt>
                <c:pt idx="26">
                  <c:v>-0.7</c:v>
                </c:pt>
                <c:pt idx="27">
                  <c:v>-0.3</c:v>
                </c:pt>
                <c:pt idx="28">
                  <c:v>0.2</c:v>
                </c:pt>
                <c:pt idx="29">
                  <c:v>0.4</c:v>
                </c:pt>
                <c:pt idx="30">
                  <c:v>2.4</c:v>
                </c:pt>
                <c:pt idx="31">
                  <c:v>3.2</c:v>
                </c:pt>
                <c:pt idx="32">
                  <c:v>7.6</c:v>
                </c:pt>
              </c:numCache>
            </c:numRef>
          </c:val>
          <c:extLst>
            <c:ext xmlns:c16="http://schemas.microsoft.com/office/drawing/2014/chart" uri="{C3380CC4-5D6E-409C-BE32-E72D297353CC}">
              <c16:uniqueId val="{00000024-6C18-4184-8C70-A46A6750471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'F9'!$I$7</c:f>
              <c:strCache>
                <c:ptCount val="1"/>
                <c:pt idx="0">
                  <c:v>Jalisco</c:v>
                </c:pt>
              </c:strCache>
            </c:strRef>
          </c:tx>
          <c:spPr>
            <a:solidFill>
              <a:srgbClr val="AFB7BC"/>
            </a:solidFill>
          </c:spPr>
          <c:invertIfNegative val="0"/>
          <c:dPt>
            <c:idx val="24"/>
            <c:invertIfNegative val="0"/>
            <c:bubble3D val="0"/>
            <c:extLst>
              <c:ext xmlns:c16="http://schemas.microsoft.com/office/drawing/2014/chart" uri="{C3380CC4-5D6E-409C-BE32-E72D297353CC}">
                <c16:uniqueId val="{00000000-7565-4429-8559-578A19624735}"/>
              </c:ext>
            </c:extLst>
          </c:dPt>
          <c:dPt>
            <c:idx val="27"/>
            <c:invertIfNegative val="0"/>
            <c:bubble3D val="0"/>
            <c:spPr>
              <a:solidFill>
                <a:srgbClr val="303233"/>
              </a:solidFill>
            </c:spPr>
            <c:extLst>
              <c:ext xmlns:c16="http://schemas.microsoft.com/office/drawing/2014/chart" uri="{C3380CC4-5D6E-409C-BE32-E72D297353CC}">
                <c16:uniqueId val="{00000002-7565-4429-8559-578A19624735}"/>
              </c:ext>
            </c:extLst>
          </c:dPt>
          <c:dLbls>
            <c:spPr>
              <a:noFill/>
              <a:ln>
                <a:noFill/>
              </a:ln>
              <a:effectLst/>
            </c:spPr>
            <c:txPr>
              <a:bodyPr rot="-5400000" vert="horz"/>
              <a:lstStyle/>
              <a:p>
                <a:pPr>
                  <a:defRPr b="1">
                    <a:solidFill>
                      <a:srgbClr val="303233"/>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'F9'!$A$8:$B$35</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'F9'!$I$8:$I$35</c:f>
              <c:numCache>
                <c:formatCode>0.00</c:formatCode>
                <c:ptCount val="28"/>
                <c:pt idx="0">
                  <c:v>18.202505962432138</c:v>
                </c:pt>
                <c:pt idx="1">
                  <c:v>18.086709817466243</c:v>
                </c:pt>
                <c:pt idx="2">
                  <c:v>17.87678612021768</c:v>
                </c:pt>
                <c:pt idx="3">
                  <c:v>17.856141443500032</c:v>
                </c:pt>
                <c:pt idx="4">
                  <c:v>17.750522838147354</c:v>
                </c:pt>
                <c:pt idx="5">
                  <c:v>17.574329334034676</c:v>
                </c:pt>
                <c:pt idx="6">
                  <c:v>17.410519106708094</c:v>
                </c:pt>
                <c:pt idx="7">
                  <c:v>17.391850362293823</c:v>
                </c:pt>
                <c:pt idx="8">
                  <c:v>17.577184790300027</c:v>
                </c:pt>
                <c:pt idx="9">
                  <c:v>17.604512795013193</c:v>
                </c:pt>
                <c:pt idx="10">
                  <c:v>17.509390967358996</c:v>
                </c:pt>
                <c:pt idx="11">
                  <c:v>17.559817639449502</c:v>
                </c:pt>
                <c:pt idx="12">
                  <c:v>18.101303604470893</c:v>
                </c:pt>
                <c:pt idx="13">
                  <c:v>18.860423813038807</c:v>
                </c:pt>
                <c:pt idx="14">
                  <c:v>19.068808592574523</c:v>
                </c:pt>
                <c:pt idx="15">
                  <c:v>19.223605694861007</c:v>
                </c:pt>
                <c:pt idx="16">
                  <c:v>19.49301745563335</c:v>
                </c:pt>
                <c:pt idx="17">
                  <c:v>19.728371173880095</c:v>
                </c:pt>
                <c:pt idx="18">
                  <c:v>19.912227301784938</c:v>
                </c:pt>
                <c:pt idx="19">
                  <c:v>20.222986676571875</c:v>
                </c:pt>
                <c:pt idx="20">
                  <c:v>20.40609324317024</c:v>
                </c:pt>
                <c:pt idx="21">
                  <c:v>20.546454461381483</c:v>
                </c:pt>
                <c:pt idx="22">
                  <c:v>20.423101466787053</c:v>
                </c:pt>
                <c:pt idx="23">
                  <c:v>20.066387259124021</c:v>
                </c:pt>
                <c:pt idx="24">
                  <c:v>19.981049388294291</c:v>
                </c:pt>
                <c:pt idx="25">
                  <c:v>20.379301574142453</c:v>
                </c:pt>
                <c:pt idx="26">
                  <c:v>20.773455018439037</c:v>
                </c:pt>
                <c:pt idx="27">
                  <c:v>20.661136745913868</c:v>
                </c:pt>
              </c:numCache>
            </c:numRef>
          </c:val>
          <c:extLst>
            <c:ext xmlns:c16="http://schemas.microsoft.com/office/drawing/2014/chart" uri="{C3380CC4-5D6E-409C-BE32-E72D297353CC}">
              <c16:uniqueId val="{00000003-7565-4429-8559-578A19624735}"/>
            </c:ext>
          </c:extLst>
        </c:ser>
        <c:ser>
          <c:idx val="1"/>
          <c:order val="1"/>
          <c:tx>
            <c:strRef>
              <c:f>'F9'!$J$7</c:f>
              <c:strCache>
                <c:ptCount val="1"/>
                <c:pt idx="0">
                  <c:v>Nacional</c:v>
                </c:pt>
              </c:strCache>
            </c:strRef>
          </c:tx>
          <c:spPr>
            <a:solidFill>
              <a:srgbClr val="E5D8B7"/>
            </a:solidFill>
          </c:spPr>
          <c:invertIfNegative val="0"/>
          <c:dPt>
            <c:idx val="24"/>
            <c:invertIfNegative val="0"/>
            <c:bubble3D val="0"/>
            <c:extLst>
              <c:ext xmlns:c16="http://schemas.microsoft.com/office/drawing/2014/chart" uri="{C3380CC4-5D6E-409C-BE32-E72D297353CC}">
                <c16:uniqueId val="{00000004-7565-4429-8559-578A19624735}"/>
              </c:ext>
            </c:extLst>
          </c:dPt>
          <c:dPt>
            <c:idx val="27"/>
            <c:invertIfNegative val="0"/>
            <c:bubble3D val="0"/>
            <c:spPr>
              <a:solidFill>
                <a:srgbClr val="E9BD3F"/>
              </a:solidFill>
            </c:spPr>
            <c:extLst>
              <c:ext xmlns:c16="http://schemas.microsoft.com/office/drawing/2014/chart" uri="{C3380CC4-5D6E-409C-BE32-E72D297353CC}">
                <c16:uniqueId val="{00000006-7565-4429-8559-578A19624735}"/>
              </c:ext>
            </c:extLst>
          </c:dPt>
          <c:dLbls>
            <c:spPr>
              <a:noFill/>
              <a:ln>
                <a:noFill/>
              </a:ln>
              <a:effectLst/>
            </c:spPr>
            <c:txPr>
              <a:bodyPr rot="-5400000" vert="horz"/>
              <a:lstStyle/>
              <a:p>
                <a:pPr>
                  <a:defRPr b="1">
                    <a:solidFill>
                      <a:srgbClr val="B6963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'F9'!$A$8:$B$35</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2017</c:v>
                  </c:pt>
                  <c:pt idx="12">
                    <c:v>2018</c:v>
                  </c:pt>
                  <c:pt idx="24">
                    <c:v>2019</c:v>
                  </c:pt>
                </c:lvl>
              </c:multiLvlStrCache>
            </c:multiLvlStrRef>
          </c:cat>
          <c:val>
            <c:numRef>
              <c:f>'F9'!$J$8:$J$35</c:f>
              <c:numCache>
                <c:formatCode>0.00</c:formatCode>
                <c:ptCount val="28"/>
                <c:pt idx="0">
                  <c:v>17.7059593041771</c:v>
                </c:pt>
                <c:pt idx="1">
                  <c:v>17.524105440459429</c:v>
                </c:pt>
                <c:pt idx="2">
                  <c:v>17.2588927102558</c:v>
                </c:pt>
                <c:pt idx="3">
                  <c:v>17.232119080909563</c:v>
                </c:pt>
                <c:pt idx="4">
                  <c:v>17.145342599937042</c:v>
                </c:pt>
                <c:pt idx="5">
                  <c:v>16.990146194744828</c:v>
                </c:pt>
                <c:pt idx="6">
                  <c:v>16.83477165168193</c:v>
                </c:pt>
                <c:pt idx="7">
                  <c:v>16.823869393300654</c:v>
                </c:pt>
                <c:pt idx="8">
                  <c:v>17.008928950625371</c:v>
                </c:pt>
                <c:pt idx="9">
                  <c:v>17.046039582862729</c:v>
                </c:pt>
                <c:pt idx="10">
                  <c:v>16.977217871123013</c:v>
                </c:pt>
                <c:pt idx="11">
                  <c:v>17.027158198372778</c:v>
                </c:pt>
                <c:pt idx="12">
                  <c:v>17.499951257920163</c:v>
                </c:pt>
                <c:pt idx="13">
                  <c:v>18.105791427647137</c:v>
                </c:pt>
                <c:pt idx="14">
                  <c:v>18.294078055376197</c:v>
                </c:pt>
                <c:pt idx="15">
                  <c:v>18.457370153421468</c:v>
                </c:pt>
                <c:pt idx="16">
                  <c:v>18.652702846100595</c:v>
                </c:pt>
                <c:pt idx="17">
                  <c:v>18.848049661560392</c:v>
                </c:pt>
                <c:pt idx="18">
                  <c:v>19.124253312077521</c:v>
                </c:pt>
                <c:pt idx="19">
                  <c:v>19.545579485901563</c:v>
                </c:pt>
                <c:pt idx="20">
                  <c:v>19.725679079791451</c:v>
                </c:pt>
                <c:pt idx="21">
                  <c:v>19.830146328813935</c:v>
                </c:pt>
                <c:pt idx="22">
                  <c:v>19.654313643709855</c:v>
                </c:pt>
                <c:pt idx="23">
                  <c:v>19.292051473992345</c:v>
                </c:pt>
                <c:pt idx="24">
                  <c:v>18.979530106100921</c:v>
                </c:pt>
                <c:pt idx="25">
                  <c:v>19.337410545178432</c:v>
                </c:pt>
                <c:pt idx="26">
                  <c:v>19.753122094143826</c:v>
                </c:pt>
                <c:pt idx="27">
                  <c:v>19.55836850620852</c:v>
                </c:pt>
              </c:numCache>
            </c:numRef>
          </c:val>
          <c:extLst>
            <c:ext xmlns:c16="http://schemas.microsoft.com/office/drawing/2014/chart" uri="{C3380CC4-5D6E-409C-BE32-E72D297353CC}">
              <c16:uniqueId val="{00000007-7565-4429-8559-578A19624735}"/>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a:lstStyle/>
          <a:p>
            <a:pPr>
              <a:defRPr b="1">
                <a:solidFill>
                  <a:srgbClr val="303233"/>
                </a:solidFill>
              </a:defRPr>
            </a:pPr>
            <a:endParaRPr lang="es-MX"/>
          </a:p>
        </c:txPr>
        <c:crossAx val="183675904"/>
        <c:crosses val="autoZero"/>
        <c:auto val="1"/>
        <c:lblAlgn val="ctr"/>
        <c:lblOffset val="100"/>
        <c:noMultiLvlLbl val="0"/>
      </c:catAx>
      <c:valAx>
        <c:axId val="183675904"/>
        <c:scaling>
          <c:orientation val="minMax"/>
          <c:max val="21.5"/>
          <c:min val="16.5"/>
        </c:scaling>
        <c:delete val="1"/>
        <c:axPos val="l"/>
        <c:numFmt formatCode="0.00" sourceLinked="1"/>
        <c:majorTickMark val="out"/>
        <c:minorTickMark val="none"/>
        <c:tickLblPos val="nextTo"/>
        <c:crossAx val="183674368"/>
        <c:crosses val="autoZero"/>
        <c:crossBetween val="between"/>
      </c:valAx>
    </c:plotArea>
    <c:legend>
      <c:legendPos val="b"/>
      <c:overlay val="0"/>
      <c:txPr>
        <a:bodyPr/>
        <a:lstStyle/>
        <a:p>
          <a:pPr>
            <a:defRPr b="1">
              <a:solidFill>
                <a:srgbClr val="303233"/>
              </a:solidFill>
            </a:defRPr>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'F85'!$B$5</c:f>
              <c:strCache>
                <c:ptCount val="1"/>
                <c:pt idx="0">
                  <c:v>Cifras originales</c:v>
                </c:pt>
              </c:strCache>
            </c:strRef>
          </c:tx>
          <c:spPr>
            <a:solidFill>
              <a:srgbClr val="7C878E"/>
            </a:solidFill>
            <a:ln>
              <a:noFill/>
            </a:ln>
            <a:effectLst/>
          </c:spPr>
          <c:invertIfNegative val="0"/>
          <c:dPt>
            <c:idx val="10"/>
            <c:invertIfNegative val="0"/>
            <c:bubble3D val="0"/>
            <c:extLst>
              <c:ext xmlns:c16="http://schemas.microsoft.com/office/drawing/2014/chart" uri="{C3380CC4-5D6E-409C-BE32-E72D297353CC}">
                <c16:uniqueId val="{00000000-B141-43FB-8F47-51F377A45A0E}"/>
              </c:ext>
            </c:extLst>
          </c:dPt>
          <c:dPt>
            <c:idx val="11"/>
            <c:invertIfNegative val="0"/>
            <c:bubble3D val="0"/>
            <c:spPr>
              <a:solidFill>
                <a:srgbClr val="7C878E"/>
              </a:solidFill>
              <a:ln>
                <a:noFill/>
              </a:ln>
              <a:effectLst/>
            </c:spPr>
            <c:extLst>
              <c:ext xmlns:c16="http://schemas.microsoft.com/office/drawing/2014/chart" uri="{C3380CC4-5D6E-409C-BE32-E72D297353CC}">
                <c16:uniqueId val="{00000002-B141-43FB-8F47-51F377A45A0E}"/>
              </c:ext>
            </c:extLst>
          </c:dPt>
          <c:dPt>
            <c:idx val="21"/>
            <c:invertIfNegative val="0"/>
            <c:bubble3D val="0"/>
            <c:spPr>
              <a:solidFill>
                <a:srgbClr val="393D3F"/>
              </a:solidFill>
              <a:ln>
                <a:noFill/>
              </a:ln>
              <a:effectLst/>
            </c:spPr>
            <c:extLst>
              <c:ext xmlns:c16="http://schemas.microsoft.com/office/drawing/2014/chart" uri="{C3380CC4-5D6E-409C-BE32-E72D297353CC}">
                <c16:uniqueId val="{00000004-B141-43FB-8F47-51F377A45A0E}"/>
              </c:ext>
            </c:extLst>
          </c:dPt>
          <c:dPt>
            <c:idx val="22"/>
            <c:invertIfNegative val="0"/>
            <c:bubble3D val="0"/>
            <c:extLst>
              <c:ext xmlns:c16="http://schemas.microsoft.com/office/drawing/2014/chart" uri="{C3380CC4-5D6E-409C-BE32-E72D297353CC}">
                <c16:uniqueId val="{00000005-B141-43FB-8F47-51F377A45A0E}"/>
              </c:ext>
            </c:extLst>
          </c:dPt>
          <c:dPt>
            <c:idx val="23"/>
            <c:invertIfNegative val="0"/>
            <c:bubble3D val="0"/>
            <c:spPr>
              <a:solidFill>
                <a:srgbClr val="7C878E"/>
              </a:solidFill>
              <a:ln>
                <a:noFill/>
              </a:ln>
              <a:effectLst/>
            </c:spPr>
            <c:extLst>
              <c:ext xmlns:c16="http://schemas.microsoft.com/office/drawing/2014/chart" uri="{C3380CC4-5D6E-409C-BE32-E72D297353CC}">
                <c16:uniqueId val="{00000007-B141-43FB-8F47-51F377A45A0E}"/>
              </c:ext>
            </c:extLst>
          </c:dPt>
          <c:dPt>
            <c:idx val="34"/>
            <c:invertIfNegative val="0"/>
            <c:bubble3D val="0"/>
            <c:extLst>
              <c:ext xmlns:c16="http://schemas.microsoft.com/office/drawing/2014/chart" uri="{C3380CC4-5D6E-409C-BE32-E72D297353CC}">
                <c16:uniqueId val="{00000008-B141-43FB-8F47-51F377A45A0E}"/>
              </c:ext>
            </c:extLst>
          </c:dPt>
          <c:dPt>
            <c:idx val="35"/>
            <c:invertIfNegative val="0"/>
            <c:bubble3D val="0"/>
            <c:spPr>
              <a:solidFill>
                <a:srgbClr val="7C878E"/>
              </a:solidFill>
              <a:ln>
                <a:noFill/>
              </a:ln>
              <a:effectLst/>
            </c:spPr>
            <c:extLst>
              <c:ext xmlns:c16="http://schemas.microsoft.com/office/drawing/2014/chart" uri="{C3380CC4-5D6E-409C-BE32-E72D297353CC}">
                <c16:uniqueId val="{0000000A-B141-43FB-8F47-51F377A45A0E}"/>
              </c:ext>
            </c:extLst>
          </c:dPt>
          <c:dPt>
            <c:idx val="46"/>
            <c:invertIfNegative val="0"/>
            <c:bubble3D val="0"/>
            <c:extLst>
              <c:ext xmlns:c16="http://schemas.microsoft.com/office/drawing/2014/chart" uri="{C3380CC4-5D6E-409C-BE32-E72D297353CC}">
                <c16:uniqueId val="{0000000B-B141-43FB-8F47-51F377A45A0E}"/>
              </c:ext>
            </c:extLst>
          </c:dPt>
          <c:dPt>
            <c:idx val="47"/>
            <c:invertIfNegative val="0"/>
            <c:bubble3D val="0"/>
            <c:spPr>
              <a:solidFill>
                <a:srgbClr val="7C878E"/>
              </a:solidFill>
              <a:ln>
                <a:noFill/>
              </a:ln>
              <a:effectLst/>
            </c:spPr>
            <c:extLst>
              <c:ext xmlns:c16="http://schemas.microsoft.com/office/drawing/2014/chart" uri="{C3380CC4-5D6E-409C-BE32-E72D297353CC}">
                <c16:uniqueId val="{0000000D-B141-43FB-8F47-51F377A45A0E}"/>
              </c:ext>
            </c:extLst>
          </c:dPt>
          <c:dPt>
            <c:idx val="58"/>
            <c:invertIfNegative val="0"/>
            <c:bubble3D val="0"/>
            <c:extLst>
              <c:ext xmlns:c16="http://schemas.microsoft.com/office/drawing/2014/chart" uri="{C3380CC4-5D6E-409C-BE32-E72D297353CC}">
                <c16:uniqueId val="{0000000E-B141-43FB-8F47-51F377A45A0E}"/>
              </c:ext>
            </c:extLst>
          </c:dPt>
          <c:dPt>
            <c:idx val="59"/>
            <c:invertIfNegative val="0"/>
            <c:bubble3D val="0"/>
            <c:spPr>
              <a:solidFill>
                <a:srgbClr val="7C878E"/>
              </a:solidFill>
              <a:ln>
                <a:noFill/>
              </a:ln>
              <a:effectLst/>
            </c:spPr>
            <c:extLst>
              <c:ext xmlns:c16="http://schemas.microsoft.com/office/drawing/2014/chart" uri="{C3380CC4-5D6E-409C-BE32-E72D297353CC}">
                <c16:uniqueId val="{00000010-B141-43FB-8F47-51F377A45A0E}"/>
              </c:ext>
            </c:extLst>
          </c:dPt>
          <c:dPt>
            <c:idx val="70"/>
            <c:invertIfNegative val="0"/>
            <c:bubble3D val="0"/>
            <c:extLst>
              <c:ext xmlns:c16="http://schemas.microsoft.com/office/drawing/2014/chart" uri="{C3380CC4-5D6E-409C-BE32-E72D297353CC}">
                <c16:uniqueId val="{00000011-B141-43FB-8F47-51F377A45A0E}"/>
              </c:ext>
            </c:extLst>
          </c:dPt>
          <c:dPt>
            <c:idx val="71"/>
            <c:invertIfNegative val="0"/>
            <c:bubble3D val="0"/>
            <c:spPr>
              <a:solidFill>
                <a:srgbClr val="7C878E"/>
              </a:solidFill>
              <a:ln>
                <a:noFill/>
              </a:ln>
              <a:effectLst/>
            </c:spPr>
            <c:extLst>
              <c:ext xmlns:c16="http://schemas.microsoft.com/office/drawing/2014/chart" uri="{C3380CC4-5D6E-409C-BE32-E72D297353CC}">
                <c16:uniqueId val="{00000013-B141-43FB-8F47-51F377A45A0E}"/>
              </c:ext>
            </c:extLst>
          </c:dPt>
          <c:cat>
            <c:numRef>
              <c:f>'F85'!$A$6:$A$27</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'F85'!$B$6:$B$27</c:f>
              <c:numCache>
                <c:formatCode>#,##0</c:formatCode>
                <c:ptCount val="22"/>
                <c:pt idx="0">
                  <c:v>60756</c:v>
                </c:pt>
                <c:pt idx="1">
                  <c:v>60530</c:v>
                </c:pt>
                <c:pt idx="2">
                  <c:v>57102</c:v>
                </c:pt>
                <c:pt idx="3">
                  <c:v>52774</c:v>
                </c:pt>
                <c:pt idx="4">
                  <c:v>60870</c:v>
                </c:pt>
                <c:pt idx="5">
                  <c:v>49118</c:v>
                </c:pt>
                <c:pt idx="6">
                  <c:v>52607</c:v>
                </c:pt>
                <c:pt idx="7">
                  <c:v>46638</c:v>
                </c:pt>
                <c:pt idx="8">
                  <c:v>52906</c:v>
                </c:pt>
                <c:pt idx="9">
                  <c:v>78660</c:v>
                </c:pt>
                <c:pt idx="10">
                  <c:v>97549</c:v>
                </c:pt>
                <c:pt idx="11">
                  <c:v>94146</c:v>
                </c:pt>
                <c:pt idx="12">
                  <c:v>95332</c:v>
                </c:pt>
                <c:pt idx="13">
                  <c:v>98147</c:v>
                </c:pt>
                <c:pt idx="14">
                  <c:v>100668</c:v>
                </c:pt>
                <c:pt idx="15">
                  <c:v>112183</c:v>
                </c:pt>
                <c:pt idx="16">
                  <c:v>98986</c:v>
                </c:pt>
                <c:pt idx="17">
                  <c:v>125058</c:v>
                </c:pt>
                <c:pt idx="18">
                  <c:v>105534</c:v>
                </c:pt>
                <c:pt idx="19">
                  <c:v>117084</c:v>
                </c:pt>
                <c:pt idx="20">
                  <c:v>129160</c:v>
                </c:pt>
                <c:pt idx="21">
                  <c:v>110108</c:v>
                </c:pt>
              </c:numCache>
            </c:numRef>
          </c:val>
          <c:extLst>
            <c:ext xmlns:c16="http://schemas.microsoft.com/office/drawing/2014/chart" uri="{C3380CC4-5D6E-409C-BE32-E72D297353CC}">
              <c16:uniqueId val="{00000014-B141-43FB-8F47-51F377A45A0E}"/>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'F85'!$C$5</c:f>
              <c:strCache>
                <c:ptCount val="1"/>
                <c:pt idx="0">
                  <c:v>Por cada mil asegurados</c:v>
                </c:pt>
              </c:strCache>
            </c:strRef>
          </c:tx>
          <c:spPr>
            <a:ln w="28575" cap="rnd">
              <a:solidFill>
                <a:srgbClr val="FBBB27"/>
              </a:solidFill>
              <a:round/>
            </a:ln>
            <a:effectLst/>
          </c:spPr>
          <c:marker>
            <c:symbol val="none"/>
          </c:marker>
          <c:val>
            <c:numRef>
              <c:f>'F85'!$C$6:$C$27</c:f>
              <c:numCache>
                <c:formatCode>#,##0</c:formatCode>
                <c:ptCount val="22"/>
                <c:pt idx="0">
                  <c:v>68</c:v>
                </c:pt>
                <c:pt idx="1">
                  <c:v>64</c:v>
                </c:pt>
                <c:pt idx="2">
                  <c:v>57</c:v>
                </c:pt>
                <c:pt idx="3">
                  <c:v>52</c:v>
                </c:pt>
                <c:pt idx="4">
                  <c:v>59</c:v>
                </c:pt>
                <c:pt idx="5">
                  <c:v>47</c:v>
                </c:pt>
                <c:pt idx="6">
                  <c:v>50</c:v>
                </c:pt>
                <c:pt idx="7">
                  <c:v>43</c:v>
                </c:pt>
                <c:pt idx="8">
                  <c:v>47</c:v>
                </c:pt>
                <c:pt idx="9">
                  <c:v>67</c:v>
                </c:pt>
                <c:pt idx="10">
                  <c:v>80</c:v>
                </c:pt>
                <c:pt idx="11">
                  <c:v>79</c:v>
                </c:pt>
                <c:pt idx="12">
                  <c:v>77</c:v>
                </c:pt>
                <c:pt idx="13">
                  <c:v>76</c:v>
                </c:pt>
                <c:pt idx="14">
                  <c:v>76</c:v>
                </c:pt>
                <c:pt idx="15">
                  <c:v>82</c:v>
                </c:pt>
                <c:pt idx="16">
                  <c:v>70</c:v>
                </c:pt>
                <c:pt idx="17">
                  <c:v>84</c:v>
                </c:pt>
                <c:pt idx="18">
                  <c:v>67</c:v>
                </c:pt>
                <c:pt idx="19">
                  <c:v>70</c:v>
                </c:pt>
                <c:pt idx="20">
                  <c:v>74</c:v>
                </c:pt>
                <c:pt idx="21">
                  <c:v>61</c:v>
                </c:pt>
              </c:numCache>
            </c:numRef>
          </c:val>
          <c:smooth val="0"/>
          <c:extLst>
            <c:ext xmlns:c16="http://schemas.microsoft.com/office/drawing/2014/chart" uri="{C3380CC4-5D6E-409C-BE32-E72D297353CC}">
              <c16:uniqueId val="{00000015-B141-43FB-8F47-51F377A45A0E}"/>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D0-4D1E-9CF1-4E76EA40AD7B}"/>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D0-4D1E-9CF1-4E76EA40AD7B}"/>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D0-4D1E-9CF1-4E76EA40AD7B}"/>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D0-4D1E-9CF1-4E76EA40AD7B}"/>
              </c:ext>
            </c:extLst>
          </c:dPt>
          <c:dPt>
            <c:idx val="4"/>
            <c:invertIfNegative val="0"/>
            <c:bubble3D val="0"/>
            <c:spPr>
              <a:solidFill>
                <a:srgbClr val="7C878E"/>
              </a:solidFill>
              <a:ln>
                <a:noFill/>
              </a:ln>
              <a:effectLst/>
            </c:spPr>
            <c:extLst>
              <c:ext xmlns:c16="http://schemas.microsoft.com/office/drawing/2014/chart" uri="{C3380CC4-5D6E-409C-BE32-E72D297353CC}">
                <c16:uniqueId val="{00000009-C9D0-4D1E-9CF1-4E76EA40AD7B}"/>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D0-4D1E-9CF1-4E76EA40AD7B}"/>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D0-4D1E-9CF1-4E76EA40AD7B}"/>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D0-4D1E-9CF1-4E76EA40AD7B}"/>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D0-4D1E-9CF1-4E76EA40AD7B}"/>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D0-4D1E-9CF1-4E76EA40AD7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D0-4D1E-9CF1-4E76EA40AD7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D0-4D1E-9CF1-4E76EA40AD7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9D0-4D1E-9CF1-4E76EA40AD7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9D0-4D1E-9CF1-4E76EA40AD7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9D0-4D1E-9CF1-4E76EA40AD7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9D0-4D1E-9CF1-4E76EA40AD7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D0-4D1E-9CF1-4E76EA40AD7B}"/>
              </c:ext>
            </c:extLst>
          </c:dPt>
          <c:dPt>
            <c:idx val="17"/>
            <c:invertIfNegative val="0"/>
            <c:bubble3D val="0"/>
            <c:spPr>
              <a:solidFill>
                <a:srgbClr val="95682B"/>
              </a:solidFill>
              <a:ln>
                <a:noFill/>
              </a:ln>
              <a:effectLst/>
            </c:spPr>
            <c:extLst>
              <c:ext xmlns:c16="http://schemas.microsoft.com/office/drawing/2014/chart" uri="{C3380CC4-5D6E-409C-BE32-E72D297353CC}">
                <c16:uniqueId val="{00000023-C9D0-4D1E-9CF1-4E76EA40AD7B}"/>
              </c:ext>
            </c:extLst>
          </c:dPt>
          <c:dPt>
            <c:idx val="21"/>
            <c:invertIfNegative val="0"/>
            <c:bubble3D val="0"/>
            <c:spPr>
              <a:solidFill>
                <a:srgbClr val="FBBB27"/>
              </a:solidFill>
              <a:ln>
                <a:noFill/>
              </a:ln>
              <a:effectLst/>
            </c:spPr>
            <c:extLst>
              <c:ext xmlns:c16="http://schemas.microsoft.com/office/drawing/2014/chart" uri="{C3380CC4-5D6E-409C-BE32-E72D297353CC}">
                <c16:uniqueId val="{00000025-C9D0-4D1E-9CF1-4E76EA40AD7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'F86-1'!$A$7:$A$39</c:f>
              <c:strCache>
                <c:ptCount val="33"/>
                <c:pt idx="0">
                  <c:v>Ciudad de México</c:v>
                </c:pt>
                <c:pt idx="1">
                  <c:v>Nuevo León</c:v>
                </c:pt>
                <c:pt idx="2">
                  <c:v>Yucatán</c:v>
                </c:pt>
                <c:pt idx="3">
                  <c:v>Morelos</c:v>
                </c:pt>
                <c:pt idx="4">
                  <c:v>Querétaro</c:v>
                </c:pt>
                <c:pt idx="5">
                  <c:v>Coahuila</c:v>
                </c:pt>
                <c:pt idx="6">
                  <c:v>Quintana Roo</c:v>
                </c:pt>
                <c:pt idx="7">
                  <c:v>Guerrero</c:v>
                </c:pt>
                <c:pt idx="8">
                  <c:v>Chiapas</c:v>
                </c:pt>
                <c:pt idx="9">
                  <c:v>Oaxaca</c:v>
                </c:pt>
                <c:pt idx="10">
                  <c:v>Tabasco</c:v>
                </c:pt>
                <c:pt idx="11">
                  <c:v>Tlaxcala</c:v>
                </c:pt>
                <c:pt idx="12">
                  <c:v>Campeche</c:v>
                </c:pt>
                <c:pt idx="13">
                  <c:v>Aguascalientes</c:v>
                </c:pt>
                <c:pt idx="14">
                  <c:v>Michoacán</c:v>
                </c:pt>
                <c:pt idx="15">
                  <c:v>Veracruz</c:v>
                </c:pt>
                <c:pt idx="16">
                  <c:v>Puebla</c:v>
                </c:pt>
                <c:pt idx="17">
                  <c:v>Nacional</c:v>
                </c:pt>
                <c:pt idx="18">
                  <c:v>Tamaulipas</c:v>
                </c:pt>
                <c:pt idx="19">
                  <c:v>Baja California</c:v>
                </c:pt>
                <c:pt idx="20">
                  <c:v>Durango</c:v>
                </c:pt>
                <c:pt idx="21">
                  <c:v>Jalisco</c:v>
                </c:pt>
                <c:pt idx="22">
                  <c:v>Guanajuato</c:v>
                </c:pt>
                <c:pt idx="23">
                  <c:v>Chihuahua</c:v>
                </c:pt>
                <c:pt idx="24">
                  <c:v>Baja California Sur</c:v>
                </c:pt>
                <c:pt idx="25">
                  <c:v>Sinaloa</c:v>
                </c:pt>
                <c:pt idx="26">
                  <c:v>Hidalgo</c:v>
                </c:pt>
                <c:pt idx="27">
                  <c:v>Nayarit</c:v>
                </c:pt>
                <c:pt idx="28">
                  <c:v>Zacatecas</c:v>
                </c:pt>
                <c:pt idx="29">
                  <c:v>San Luis Potosí</c:v>
                </c:pt>
                <c:pt idx="30">
                  <c:v>Colima</c:v>
                </c:pt>
                <c:pt idx="31">
                  <c:v>Sonora</c:v>
                </c:pt>
                <c:pt idx="32">
                  <c:v>Estado de México</c:v>
                </c:pt>
              </c:strCache>
            </c:strRef>
          </c:cat>
          <c:val>
            <c:numRef>
              <c:f>'F86-1'!$B$7:$B$39</c:f>
              <c:numCache>
                <c:formatCode>General</c:formatCode>
                <c:ptCount val="33"/>
                <c:pt idx="0">
                  <c:v>33</c:v>
                </c:pt>
                <c:pt idx="1">
                  <c:v>36</c:v>
                </c:pt>
                <c:pt idx="2">
                  <c:v>39</c:v>
                </c:pt>
                <c:pt idx="3">
                  <c:v>40</c:v>
                </c:pt>
                <c:pt idx="4">
                  <c:v>41</c:v>
                </c:pt>
                <c:pt idx="5">
                  <c:v>43</c:v>
                </c:pt>
                <c:pt idx="6">
                  <c:v>44</c:v>
                </c:pt>
                <c:pt idx="7">
                  <c:v>44</c:v>
                </c:pt>
                <c:pt idx="8">
                  <c:v>45</c:v>
                </c:pt>
                <c:pt idx="9">
                  <c:v>46</c:v>
                </c:pt>
                <c:pt idx="10">
                  <c:v>48</c:v>
                </c:pt>
                <c:pt idx="11">
                  <c:v>49</c:v>
                </c:pt>
                <c:pt idx="12">
                  <c:v>49</c:v>
                </c:pt>
                <c:pt idx="13">
                  <c:v>50</c:v>
                </c:pt>
                <c:pt idx="14">
                  <c:v>50</c:v>
                </c:pt>
                <c:pt idx="15">
                  <c:v>51</c:v>
                </c:pt>
                <c:pt idx="16">
                  <c:v>54</c:v>
                </c:pt>
                <c:pt idx="17">
                  <c:v>56</c:v>
                </c:pt>
                <c:pt idx="18">
                  <c:v>60</c:v>
                </c:pt>
                <c:pt idx="19">
                  <c:v>60</c:v>
                </c:pt>
                <c:pt idx="20">
                  <c:v>61</c:v>
                </c:pt>
                <c:pt idx="21">
                  <c:v>61</c:v>
                </c:pt>
                <c:pt idx="22">
                  <c:v>65</c:v>
                </c:pt>
                <c:pt idx="23">
                  <c:v>67</c:v>
                </c:pt>
                <c:pt idx="24">
                  <c:v>69</c:v>
                </c:pt>
                <c:pt idx="25">
                  <c:v>73</c:v>
                </c:pt>
                <c:pt idx="26">
                  <c:v>74</c:v>
                </c:pt>
                <c:pt idx="27">
                  <c:v>74</c:v>
                </c:pt>
                <c:pt idx="28">
                  <c:v>76</c:v>
                </c:pt>
                <c:pt idx="29">
                  <c:v>78</c:v>
                </c:pt>
                <c:pt idx="30">
                  <c:v>86</c:v>
                </c:pt>
                <c:pt idx="31">
                  <c:v>86</c:v>
                </c:pt>
                <c:pt idx="32">
                  <c:v>100</c:v>
                </c:pt>
              </c:numCache>
            </c:numRef>
          </c:val>
          <c:extLst>
            <c:ext xmlns:c16="http://schemas.microsoft.com/office/drawing/2014/chart" uri="{C3380CC4-5D6E-409C-BE32-E72D297353CC}">
              <c16:uniqueId val="{00000026-C9D0-4D1E-9CF1-4E76EA40AD7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E7-4B52-89D3-622D2C5D3CD1}"/>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E7-4B52-89D3-622D2C5D3CD1}"/>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E7-4B52-89D3-622D2C5D3CD1}"/>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E7-4B52-89D3-622D2C5D3CD1}"/>
              </c:ext>
            </c:extLst>
          </c:dPt>
          <c:dPt>
            <c:idx val="4"/>
            <c:invertIfNegative val="0"/>
            <c:bubble3D val="0"/>
            <c:spPr>
              <a:solidFill>
                <a:srgbClr val="FBBB27"/>
              </a:solidFill>
              <a:ln>
                <a:noFill/>
              </a:ln>
              <a:effectLst/>
            </c:spPr>
            <c:extLst>
              <c:ext xmlns:c16="http://schemas.microsoft.com/office/drawing/2014/chart" uri="{C3380CC4-5D6E-409C-BE32-E72D297353CC}">
                <c16:uniqueId val="{00000009-C9E7-4B52-89D3-622D2C5D3CD1}"/>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E7-4B52-89D3-622D2C5D3CD1}"/>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E7-4B52-89D3-622D2C5D3CD1}"/>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E7-4B52-89D3-622D2C5D3CD1}"/>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E7-4B52-89D3-622D2C5D3CD1}"/>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E7-4B52-89D3-622D2C5D3CD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E7-4B52-89D3-622D2C5D3CD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E7-4B52-89D3-622D2C5D3CD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9E7-4B52-89D3-622D2C5D3CD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9E7-4B52-89D3-622D2C5D3CD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9E7-4B52-89D3-622D2C5D3CD1}"/>
              </c:ext>
            </c:extLst>
          </c:dPt>
          <c:dPt>
            <c:idx val="15"/>
            <c:invertIfNegative val="0"/>
            <c:bubble3D val="0"/>
            <c:spPr>
              <a:solidFill>
                <a:srgbClr val="95682B"/>
              </a:solidFill>
              <a:ln>
                <a:noFill/>
              </a:ln>
              <a:effectLst/>
            </c:spPr>
            <c:extLst>
              <c:ext xmlns:c16="http://schemas.microsoft.com/office/drawing/2014/chart" uri="{C3380CC4-5D6E-409C-BE32-E72D297353CC}">
                <c16:uniqueId val="{0000001F-C9E7-4B52-89D3-622D2C5D3CD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E7-4B52-89D3-622D2C5D3CD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9E7-4B52-89D3-622D2C5D3CD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'F86-2'!$A$7:$A$39</c:f>
              <c:strCache>
                <c:ptCount val="33"/>
                <c:pt idx="0">
                  <c:v>Morelos</c:v>
                </c:pt>
                <c:pt idx="1">
                  <c:v>Tamaulipas</c:v>
                </c:pt>
                <c:pt idx="2">
                  <c:v>San Luis Potosí</c:v>
                </c:pt>
                <c:pt idx="3">
                  <c:v>Guerrero</c:v>
                </c:pt>
                <c:pt idx="4">
                  <c:v>Jalisco</c:v>
                </c:pt>
                <c:pt idx="5">
                  <c:v>Veracruz</c:v>
                </c:pt>
                <c:pt idx="6">
                  <c:v>Colima</c:v>
                </c:pt>
                <c:pt idx="7">
                  <c:v>Yucatán</c:v>
                </c:pt>
                <c:pt idx="8">
                  <c:v>Durango</c:v>
                </c:pt>
                <c:pt idx="9">
                  <c:v>Oaxaca</c:v>
                </c:pt>
                <c:pt idx="10">
                  <c:v>Chihuahua</c:v>
                </c:pt>
                <c:pt idx="11">
                  <c:v>Puebla</c:v>
                </c:pt>
                <c:pt idx="12">
                  <c:v>Coahuila</c:v>
                </c:pt>
                <c:pt idx="13">
                  <c:v>Campeche</c:v>
                </c:pt>
                <c:pt idx="14">
                  <c:v>Estado de México</c:v>
                </c:pt>
                <c:pt idx="15">
                  <c:v>Nacional</c:v>
                </c:pt>
                <c:pt idx="16">
                  <c:v>Quintana Roo</c:v>
                </c:pt>
                <c:pt idx="17">
                  <c:v>Guanajuato</c:v>
                </c:pt>
                <c:pt idx="18">
                  <c:v>Sinaloa</c:v>
                </c:pt>
                <c:pt idx="19">
                  <c:v>Ciudad de México</c:v>
                </c:pt>
                <c:pt idx="20">
                  <c:v>Sonora</c:v>
                </c:pt>
                <c:pt idx="21">
                  <c:v>Querétaro</c:v>
                </c:pt>
                <c:pt idx="22">
                  <c:v>Baja California</c:v>
                </c:pt>
                <c:pt idx="23">
                  <c:v>Nuevo León</c:v>
                </c:pt>
                <c:pt idx="24">
                  <c:v>Nayarit</c:v>
                </c:pt>
                <c:pt idx="25">
                  <c:v>Michoacán</c:v>
                </c:pt>
                <c:pt idx="26">
                  <c:v>Tlaxcala</c:v>
                </c:pt>
                <c:pt idx="27">
                  <c:v>Baja California Sur</c:v>
                </c:pt>
                <c:pt idx="28">
                  <c:v>Hidalgo</c:v>
                </c:pt>
                <c:pt idx="29">
                  <c:v>Tabasco</c:v>
                </c:pt>
                <c:pt idx="30">
                  <c:v>Aguascalientes</c:v>
                </c:pt>
                <c:pt idx="31">
                  <c:v>Zacatecas</c:v>
                </c:pt>
                <c:pt idx="32">
                  <c:v>Chiapas</c:v>
                </c:pt>
              </c:strCache>
            </c:strRef>
          </c:cat>
          <c:val>
            <c:numRef>
              <c:f>'F86-2'!$B$7:$B$39</c:f>
              <c:numCache>
                <c:formatCode>0.0</c:formatCode>
                <c:ptCount val="33"/>
                <c:pt idx="0">
                  <c:v>-23.3</c:v>
                </c:pt>
                <c:pt idx="1">
                  <c:v>-20.9</c:v>
                </c:pt>
                <c:pt idx="2">
                  <c:v>-20.8</c:v>
                </c:pt>
                <c:pt idx="3">
                  <c:v>-17.899999999999999</c:v>
                </c:pt>
                <c:pt idx="4">
                  <c:v>-17.100000000000001</c:v>
                </c:pt>
                <c:pt idx="5">
                  <c:v>-10.3</c:v>
                </c:pt>
                <c:pt idx="6">
                  <c:v>-10</c:v>
                </c:pt>
                <c:pt idx="7">
                  <c:v>-9.9</c:v>
                </c:pt>
                <c:pt idx="8">
                  <c:v>-8.8000000000000007</c:v>
                </c:pt>
                <c:pt idx="9">
                  <c:v>-8.5</c:v>
                </c:pt>
                <c:pt idx="10">
                  <c:v>-8.4</c:v>
                </c:pt>
                <c:pt idx="11">
                  <c:v>-8.1999999999999993</c:v>
                </c:pt>
                <c:pt idx="12">
                  <c:v>-8.1</c:v>
                </c:pt>
                <c:pt idx="13">
                  <c:v>-6.8</c:v>
                </c:pt>
                <c:pt idx="14">
                  <c:v>-5.8</c:v>
                </c:pt>
                <c:pt idx="15">
                  <c:v>-5.7</c:v>
                </c:pt>
                <c:pt idx="16">
                  <c:v>-5.0999999999999996</c:v>
                </c:pt>
                <c:pt idx="17">
                  <c:v>-4.3</c:v>
                </c:pt>
                <c:pt idx="18">
                  <c:v>-2</c:v>
                </c:pt>
                <c:pt idx="19">
                  <c:v>-1.5</c:v>
                </c:pt>
                <c:pt idx="20">
                  <c:v>-1.3</c:v>
                </c:pt>
                <c:pt idx="21">
                  <c:v>-1.2</c:v>
                </c:pt>
                <c:pt idx="22">
                  <c:v>1.9</c:v>
                </c:pt>
                <c:pt idx="23">
                  <c:v>2.4</c:v>
                </c:pt>
                <c:pt idx="24">
                  <c:v>2.8</c:v>
                </c:pt>
                <c:pt idx="25">
                  <c:v>9</c:v>
                </c:pt>
                <c:pt idx="26">
                  <c:v>9.3000000000000007</c:v>
                </c:pt>
                <c:pt idx="27">
                  <c:v>9.9</c:v>
                </c:pt>
                <c:pt idx="28">
                  <c:v>12</c:v>
                </c:pt>
                <c:pt idx="29">
                  <c:v>13.2</c:v>
                </c:pt>
                <c:pt idx="30">
                  <c:v>14.4</c:v>
                </c:pt>
                <c:pt idx="31">
                  <c:v>16.7</c:v>
                </c:pt>
                <c:pt idx="32">
                  <c:v>30.6</c:v>
                </c:pt>
              </c:numCache>
            </c:numRef>
          </c:val>
          <c:extLst>
            <c:ext xmlns:c16="http://schemas.microsoft.com/office/drawing/2014/chart" uri="{C3380CC4-5D6E-409C-BE32-E72D297353CC}">
              <c16:uniqueId val="{00000024-C9E7-4B52-89D3-622D2C5D3CD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'F87'!$B$5</c:f>
              <c:strCache>
                <c:ptCount val="1"/>
                <c:pt idx="0">
                  <c:v>Cifras originales</c:v>
                </c:pt>
              </c:strCache>
            </c:strRef>
          </c:tx>
          <c:spPr>
            <a:solidFill>
              <a:srgbClr val="7C878E"/>
            </a:solidFill>
            <a:ln>
              <a:noFill/>
            </a:ln>
            <a:effectLst/>
          </c:spPr>
          <c:invertIfNegative val="0"/>
          <c:dPt>
            <c:idx val="10"/>
            <c:invertIfNegative val="0"/>
            <c:bubble3D val="0"/>
            <c:extLst>
              <c:ext xmlns:c16="http://schemas.microsoft.com/office/drawing/2014/chart" uri="{C3380CC4-5D6E-409C-BE32-E72D297353CC}">
                <c16:uniqueId val="{00000000-C484-4623-8E96-2FDDEEE1CF40}"/>
              </c:ext>
            </c:extLst>
          </c:dPt>
          <c:dPt>
            <c:idx val="11"/>
            <c:invertIfNegative val="0"/>
            <c:bubble3D val="0"/>
            <c:spPr>
              <a:solidFill>
                <a:srgbClr val="7C878E"/>
              </a:solidFill>
              <a:ln>
                <a:noFill/>
              </a:ln>
              <a:effectLst/>
            </c:spPr>
            <c:extLst>
              <c:ext xmlns:c16="http://schemas.microsoft.com/office/drawing/2014/chart" uri="{C3380CC4-5D6E-409C-BE32-E72D297353CC}">
                <c16:uniqueId val="{00000002-C484-4623-8E96-2FDDEEE1CF40}"/>
              </c:ext>
            </c:extLst>
          </c:dPt>
          <c:dPt>
            <c:idx val="21"/>
            <c:invertIfNegative val="0"/>
            <c:bubble3D val="0"/>
            <c:spPr>
              <a:solidFill>
                <a:srgbClr val="393D3F"/>
              </a:solidFill>
              <a:ln>
                <a:noFill/>
              </a:ln>
              <a:effectLst/>
            </c:spPr>
            <c:extLst>
              <c:ext xmlns:c16="http://schemas.microsoft.com/office/drawing/2014/chart" uri="{C3380CC4-5D6E-409C-BE32-E72D297353CC}">
                <c16:uniqueId val="{00000004-C484-4623-8E96-2FDDEEE1CF40}"/>
              </c:ext>
            </c:extLst>
          </c:dPt>
          <c:dPt>
            <c:idx val="22"/>
            <c:invertIfNegative val="0"/>
            <c:bubble3D val="0"/>
            <c:extLst>
              <c:ext xmlns:c16="http://schemas.microsoft.com/office/drawing/2014/chart" uri="{C3380CC4-5D6E-409C-BE32-E72D297353CC}">
                <c16:uniqueId val="{00000005-C484-4623-8E96-2FDDEEE1CF40}"/>
              </c:ext>
            </c:extLst>
          </c:dPt>
          <c:dPt>
            <c:idx val="23"/>
            <c:invertIfNegative val="0"/>
            <c:bubble3D val="0"/>
            <c:spPr>
              <a:solidFill>
                <a:srgbClr val="7C878E"/>
              </a:solidFill>
              <a:ln>
                <a:noFill/>
              </a:ln>
              <a:effectLst/>
            </c:spPr>
            <c:extLst>
              <c:ext xmlns:c16="http://schemas.microsoft.com/office/drawing/2014/chart" uri="{C3380CC4-5D6E-409C-BE32-E72D297353CC}">
                <c16:uniqueId val="{00000007-C484-4623-8E96-2FDDEEE1CF40}"/>
              </c:ext>
            </c:extLst>
          </c:dPt>
          <c:dPt>
            <c:idx val="34"/>
            <c:invertIfNegative val="0"/>
            <c:bubble3D val="0"/>
            <c:extLst>
              <c:ext xmlns:c16="http://schemas.microsoft.com/office/drawing/2014/chart" uri="{C3380CC4-5D6E-409C-BE32-E72D297353CC}">
                <c16:uniqueId val="{00000008-C484-4623-8E96-2FDDEEE1CF40}"/>
              </c:ext>
            </c:extLst>
          </c:dPt>
          <c:dPt>
            <c:idx val="35"/>
            <c:invertIfNegative val="0"/>
            <c:bubble3D val="0"/>
            <c:spPr>
              <a:solidFill>
                <a:srgbClr val="7C878E"/>
              </a:solidFill>
              <a:ln>
                <a:noFill/>
              </a:ln>
              <a:effectLst/>
            </c:spPr>
            <c:extLst>
              <c:ext xmlns:c16="http://schemas.microsoft.com/office/drawing/2014/chart" uri="{C3380CC4-5D6E-409C-BE32-E72D297353CC}">
                <c16:uniqueId val="{0000000A-C484-4623-8E96-2FDDEEE1CF40}"/>
              </c:ext>
            </c:extLst>
          </c:dPt>
          <c:dPt>
            <c:idx val="46"/>
            <c:invertIfNegative val="0"/>
            <c:bubble3D val="0"/>
            <c:extLst>
              <c:ext xmlns:c16="http://schemas.microsoft.com/office/drawing/2014/chart" uri="{C3380CC4-5D6E-409C-BE32-E72D297353CC}">
                <c16:uniqueId val="{0000000B-C484-4623-8E96-2FDDEEE1CF40}"/>
              </c:ext>
            </c:extLst>
          </c:dPt>
          <c:dPt>
            <c:idx val="47"/>
            <c:invertIfNegative val="0"/>
            <c:bubble3D val="0"/>
            <c:spPr>
              <a:solidFill>
                <a:srgbClr val="7C878E"/>
              </a:solidFill>
              <a:ln>
                <a:noFill/>
              </a:ln>
              <a:effectLst/>
            </c:spPr>
            <c:extLst>
              <c:ext xmlns:c16="http://schemas.microsoft.com/office/drawing/2014/chart" uri="{C3380CC4-5D6E-409C-BE32-E72D297353CC}">
                <c16:uniqueId val="{0000000D-C484-4623-8E96-2FDDEEE1CF40}"/>
              </c:ext>
            </c:extLst>
          </c:dPt>
          <c:dPt>
            <c:idx val="58"/>
            <c:invertIfNegative val="0"/>
            <c:bubble3D val="0"/>
            <c:extLst>
              <c:ext xmlns:c16="http://schemas.microsoft.com/office/drawing/2014/chart" uri="{C3380CC4-5D6E-409C-BE32-E72D297353CC}">
                <c16:uniqueId val="{0000000E-C484-4623-8E96-2FDDEEE1CF40}"/>
              </c:ext>
            </c:extLst>
          </c:dPt>
          <c:dPt>
            <c:idx val="59"/>
            <c:invertIfNegative val="0"/>
            <c:bubble3D val="0"/>
            <c:spPr>
              <a:solidFill>
                <a:srgbClr val="7C878E"/>
              </a:solidFill>
              <a:ln>
                <a:noFill/>
              </a:ln>
              <a:effectLst/>
            </c:spPr>
            <c:extLst>
              <c:ext xmlns:c16="http://schemas.microsoft.com/office/drawing/2014/chart" uri="{C3380CC4-5D6E-409C-BE32-E72D297353CC}">
                <c16:uniqueId val="{00000010-C484-4623-8E96-2FDDEEE1CF40}"/>
              </c:ext>
            </c:extLst>
          </c:dPt>
          <c:dPt>
            <c:idx val="70"/>
            <c:invertIfNegative val="0"/>
            <c:bubble3D val="0"/>
            <c:extLst>
              <c:ext xmlns:c16="http://schemas.microsoft.com/office/drawing/2014/chart" uri="{C3380CC4-5D6E-409C-BE32-E72D297353CC}">
                <c16:uniqueId val="{00000011-C484-4623-8E96-2FDDEEE1CF40}"/>
              </c:ext>
            </c:extLst>
          </c:dPt>
          <c:dPt>
            <c:idx val="71"/>
            <c:invertIfNegative val="0"/>
            <c:bubble3D val="0"/>
            <c:spPr>
              <a:solidFill>
                <a:srgbClr val="7C878E"/>
              </a:solidFill>
              <a:ln>
                <a:noFill/>
              </a:ln>
              <a:effectLst/>
            </c:spPr>
            <c:extLst>
              <c:ext xmlns:c16="http://schemas.microsoft.com/office/drawing/2014/chart" uri="{C3380CC4-5D6E-409C-BE32-E72D297353CC}">
                <c16:uniqueId val="{00000013-C484-4623-8E96-2FDDEEE1CF40}"/>
              </c:ext>
            </c:extLst>
          </c:dPt>
          <c:cat>
            <c:numRef>
              <c:f>'F87'!$A$6:$A$27</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'F87'!$B$6:$B$27</c:f>
              <c:numCache>
                <c:formatCode>#,##0</c:formatCode>
                <c:ptCount val="22"/>
                <c:pt idx="0">
                  <c:v>79236</c:v>
                </c:pt>
                <c:pt idx="1">
                  <c:v>86200</c:v>
                </c:pt>
                <c:pt idx="2">
                  <c:v>89877</c:v>
                </c:pt>
                <c:pt idx="3">
                  <c:v>95909</c:v>
                </c:pt>
                <c:pt idx="4">
                  <c:v>109136</c:v>
                </c:pt>
                <c:pt idx="5">
                  <c:v>103971</c:v>
                </c:pt>
                <c:pt idx="6">
                  <c:v>96898</c:v>
                </c:pt>
                <c:pt idx="7">
                  <c:v>99036</c:v>
                </c:pt>
                <c:pt idx="8">
                  <c:v>84611</c:v>
                </c:pt>
                <c:pt idx="9">
                  <c:v>107738</c:v>
                </c:pt>
                <c:pt idx="10">
                  <c:v>113859</c:v>
                </c:pt>
                <c:pt idx="11">
                  <c:v>124268</c:v>
                </c:pt>
                <c:pt idx="12">
                  <c:v>113567</c:v>
                </c:pt>
                <c:pt idx="13">
                  <c:v>113311</c:v>
                </c:pt>
                <c:pt idx="14">
                  <c:v>124561</c:v>
                </c:pt>
                <c:pt idx="15">
                  <c:v>140230</c:v>
                </c:pt>
                <c:pt idx="16">
                  <c:v>130668</c:v>
                </c:pt>
                <c:pt idx="17">
                  <c:v>135535</c:v>
                </c:pt>
                <c:pt idx="18">
                  <c:v>131992</c:v>
                </c:pt>
                <c:pt idx="19">
                  <c:v>125851</c:v>
                </c:pt>
                <c:pt idx="20">
                  <c:v>151784</c:v>
                </c:pt>
                <c:pt idx="21">
                  <c:v>130025</c:v>
                </c:pt>
              </c:numCache>
            </c:numRef>
          </c:val>
          <c:extLst>
            <c:ext xmlns:c16="http://schemas.microsoft.com/office/drawing/2014/chart" uri="{C3380CC4-5D6E-409C-BE32-E72D297353CC}">
              <c16:uniqueId val="{00000014-C484-4623-8E96-2FDDEEE1CF40}"/>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'F87'!$C$5</c:f>
              <c:strCache>
                <c:ptCount val="1"/>
                <c:pt idx="0">
                  <c:v>Por cada mil asegurados</c:v>
                </c:pt>
              </c:strCache>
            </c:strRef>
          </c:tx>
          <c:spPr>
            <a:ln w="28575" cap="rnd">
              <a:solidFill>
                <a:srgbClr val="FBBB27"/>
              </a:solidFill>
              <a:round/>
            </a:ln>
            <a:effectLst/>
          </c:spPr>
          <c:marker>
            <c:symbol val="none"/>
          </c:marker>
          <c:val>
            <c:numRef>
              <c:f>'F87'!$C$6:$C$27</c:f>
              <c:numCache>
                <c:formatCode>#,##0</c:formatCode>
                <c:ptCount val="22"/>
                <c:pt idx="0">
                  <c:v>89</c:v>
                </c:pt>
                <c:pt idx="1">
                  <c:v>91</c:v>
                </c:pt>
                <c:pt idx="2">
                  <c:v>90</c:v>
                </c:pt>
                <c:pt idx="3">
                  <c:v>94</c:v>
                </c:pt>
                <c:pt idx="4">
                  <c:v>106</c:v>
                </c:pt>
                <c:pt idx="5">
                  <c:v>100</c:v>
                </c:pt>
                <c:pt idx="6">
                  <c:v>92</c:v>
                </c:pt>
                <c:pt idx="7">
                  <c:v>92</c:v>
                </c:pt>
                <c:pt idx="8">
                  <c:v>76</c:v>
                </c:pt>
                <c:pt idx="9">
                  <c:v>92</c:v>
                </c:pt>
                <c:pt idx="10">
                  <c:v>93</c:v>
                </c:pt>
                <c:pt idx="11">
                  <c:v>104</c:v>
                </c:pt>
                <c:pt idx="12">
                  <c:v>92</c:v>
                </c:pt>
                <c:pt idx="13">
                  <c:v>88</c:v>
                </c:pt>
                <c:pt idx="14">
                  <c:v>94</c:v>
                </c:pt>
                <c:pt idx="15">
                  <c:v>102</c:v>
                </c:pt>
                <c:pt idx="16">
                  <c:v>92</c:v>
                </c:pt>
                <c:pt idx="17">
                  <c:v>91</c:v>
                </c:pt>
                <c:pt idx="18">
                  <c:v>84</c:v>
                </c:pt>
                <c:pt idx="19">
                  <c:v>76</c:v>
                </c:pt>
                <c:pt idx="20">
                  <c:v>87</c:v>
                </c:pt>
                <c:pt idx="21">
                  <c:v>72</c:v>
                </c:pt>
              </c:numCache>
            </c:numRef>
          </c:val>
          <c:smooth val="0"/>
          <c:extLst>
            <c:ext xmlns:c16="http://schemas.microsoft.com/office/drawing/2014/chart" uri="{C3380CC4-5D6E-409C-BE32-E72D297353CC}">
              <c16:uniqueId val="{00000015-C484-4623-8E96-2FDDEEE1CF40}"/>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ABC-41CC-BBCB-F5CA60BD65BB}"/>
              </c:ext>
            </c:extLst>
          </c:dPt>
          <c:dPt>
            <c:idx val="1"/>
            <c:invertIfNegative val="0"/>
            <c:bubble3D val="0"/>
            <c:spPr>
              <a:solidFill>
                <a:srgbClr val="7C878E"/>
              </a:solidFill>
              <a:ln>
                <a:noFill/>
              </a:ln>
              <a:effectLst/>
            </c:spPr>
            <c:extLst>
              <c:ext xmlns:c16="http://schemas.microsoft.com/office/drawing/2014/chart" uri="{C3380CC4-5D6E-409C-BE32-E72D297353CC}">
                <c16:uniqueId val="{00000003-EABC-41CC-BBCB-F5CA60BD65BB}"/>
              </c:ext>
            </c:extLst>
          </c:dPt>
          <c:dPt>
            <c:idx val="2"/>
            <c:invertIfNegative val="0"/>
            <c:bubble3D val="0"/>
            <c:spPr>
              <a:solidFill>
                <a:srgbClr val="7C878E"/>
              </a:solidFill>
              <a:ln>
                <a:noFill/>
              </a:ln>
              <a:effectLst/>
            </c:spPr>
            <c:extLst>
              <c:ext xmlns:c16="http://schemas.microsoft.com/office/drawing/2014/chart" uri="{C3380CC4-5D6E-409C-BE32-E72D297353CC}">
                <c16:uniqueId val="{00000005-EABC-41CC-BBCB-F5CA60BD65BB}"/>
              </c:ext>
            </c:extLst>
          </c:dPt>
          <c:dPt>
            <c:idx val="3"/>
            <c:invertIfNegative val="0"/>
            <c:bubble3D val="0"/>
            <c:spPr>
              <a:solidFill>
                <a:srgbClr val="7C878E"/>
              </a:solidFill>
              <a:ln>
                <a:noFill/>
              </a:ln>
              <a:effectLst/>
            </c:spPr>
            <c:extLst>
              <c:ext xmlns:c16="http://schemas.microsoft.com/office/drawing/2014/chart" uri="{C3380CC4-5D6E-409C-BE32-E72D297353CC}">
                <c16:uniqueId val="{00000007-EABC-41CC-BBCB-F5CA60BD65BB}"/>
              </c:ext>
            </c:extLst>
          </c:dPt>
          <c:dPt>
            <c:idx val="4"/>
            <c:invertIfNegative val="0"/>
            <c:bubble3D val="0"/>
            <c:spPr>
              <a:solidFill>
                <a:srgbClr val="7C878E"/>
              </a:solidFill>
              <a:ln>
                <a:noFill/>
              </a:ln>
              <a:effectLst/>
            </c:spPr>
            <c:extLst>
              <c:ext xmlns:c16="http://schemas.microsoft.com/office/drawing/2014/chart" uri="{C3380CC4-5D6E-409C-BE32-E72D297353CC}">
                <c16:uniqueId val="{00000009-EABC-41CC-BBCB-F5CA60BD65BB}"/>
              </c:ext>
            </c:extLst>
          </c:dPt>
          <c:dPt>
            <c:idx val="5"/>
            <c:invertIfNegative val="0"/>
            <c:bubble3D val="0"/>
            <c:spPr>
              <a:solidFill>
                <a:srgbClr val="7C878E"/>
              </a:solidFill>
              <a:ln>
                <a:noFill/>
              </a:ln>
              <a:effectLst/>
            </c:spPr>
            <c:extLst>
              <c:ext xmlns:c16="http://schemas.microsoft.com/office/drawing/2014/chart" uri="{C3380CC4-5D6E-409C-BE32-E72D297353CC}">
                <c16:uniqueId val="{0000000B-EABC-41CC-BBCB-F5CA60BD65BB}"/>
              </c:ext>
            </c:extLst>
          </c:dPt>
          <c:dPt>
            <c:idx val="6"/>
            <c:invertIfNegative val="0"/>
            <c:bubble3D val="0"/>
            <c:spPr>
              <a:solidFill>
                <a:srgbClr val="95682B"/>
              </a:solidFill>
              <a:ln>
                <a:noFill/>
              </a:ln>
              <a:effectLst/>
            </c:spPr>
            <c:extLst>
              <c:ext xmlns:c16="http://schemas.microsoft.com/office/drawing/2014/chart" uri="{C3380CC4-5D6E-409C-BE32-E72D297353CC}">
                <c16:uniqueId val="{0000000D-EABC-41CC-BBCB-F5CA60BD65BB}"/>
              </c:ext>
            </c:extLst>
          </c:dPt>
          <c:dPt>
            <c:idx val="7"/>
            <c:invertIfNegative val="0"/>
            <c:bubble3D val="0"/>
            <c:spPr>
              <a:solidFill>
                <a:srgbClr val="7C878E"/>
              </a:solidFill>
              <a:ln>
                <a:noFill/>
              </a:ln>
              <a:effectLst/>
            </c:spPr>
            <c:extLst>
              <c:ext xmlns:c16="http://schemas.microsoft.com/office/drawing/2014/chart" uri="{C3380CC4-5D6E-409C-BE32-E72D297353CC}">
                <c16:uniqueId val="{0000000F-EABC-41CC-BBCB-F5CA60BD65BB}"/>
              </c:ext>
            </c:extLst>
          </c:dPt>
          <c:dPt>
            <c:idx val="8"/>
            <c:invertIfNegative val="0"/>
            <c:bubble3D val="0"/>
            <c:spPr>
              <a:solidFill>
                <a:srgbClr val="7C878E"/>
              </a:solidFill>
              <a:ln>
                <a:noFill/>
              </a:ln>
              <a:effectLst/>
            </c:spPr>
            <c:extLst>
              <c:ext xmlns:c16="http://schemas.microsoft.com/office/drawing/2014/chart" uri="{C3380CC4-5D6E-409C-BE32-E72D297353CC}">
                <c16:uniqueId val="{00000011-EABC-41CC-BBCB-F5CA60BD65BB}"/>
              </c:ext>
            </c:extLst>
          </c:dPt>
          <c:dPt>
            <c:idx val="9"/>
            <c:invertIfNegative val="0"/>
            <c:bubble3D val="0"/>
            <c:spPr>
              <a:solidFill>
                <a:srgbClr val="7C878E"/>
              </a:solidFill>
              <a:ln>
                <a:noFill/>
              </a:ln>
              <a:effectLst/>
            </c:spPr>
            <c:extLst>
              <c:ext xmlns:c16="http://schemas.microsoft.com/office/drawing/2014/chart" uri="{C3380CC4-5D6E-409C-BE32-E72D297353CC}">
                <c16:uniqueId val="{00000013-EABC-41CC-BBCB-F5CA60BD65BB}"/>
              </c:ext>
            </c:extLst>
          </c:dPt>
          <c:dPt>
            <c:idx val="10"/>
            <c:invertIfNegative val="0"/>
            <c:bubble3D val="0"/>
            <c:spPr>
              <a:solidFill>
                <a:srgbClr val="FBBB27"/>
              </a:solidFill>
              <a:ln>
                <a:noFill/>
              </a:ln>
              <a:effectLst/>
            </c:spPr>
            <c:extLst>
              <c:ext xmlns:c16="http://schemas.microsoft.com/office/drawing/2014/chart" uri="{C3380CC4-5D6E-409C-BE32-E72D297353CC}">
                <c16:uniqueId val="{00000015-EABC-41CC-BBCB-F5CA60BD65B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ABC-41CC-BBCB-F5CA60BD65B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ABC-41CC-BBCB-F5CA60BD65B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ABC-41CC-BBCB-F5CA60BD65B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ABC-41CC-BBCB-F5CA60BD65B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ABC-41CC-BBCB-F5CA60BD65B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ABC-41CC-BBCB-F5CA60BD65B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ABC-41CC-BBCB-F5CA60BD65B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'F88-1'!$A$7:$A$39</c:f>
              <c:strCache>
                <c:ptCount val="33"/>
                <c:pt idx="0">
                  <c:v>Ciudad de México</c:v>
                </c:pt>
                <c:pt idx="1">
                  <c:v>Veracruz</c:v>
                </c:pt>
                <c:pt idx="2">
                  <c:v>Yucatán</c:v>
                </c:pt>
                <c:pt idx="3">
                  <c:v>Nuevo León</c:v>
                </c:pt>
                <c:pt idx="4">
                  <c:v>Puebla</c:v>
                </c:pt>
                <c:pt idx="5">
                  <c:v>Campeche</c:v>
                </c:pt>
                <c:pt idx="6">
                  <c:v>Nacional</c:v>
                </c:pt>
                <c:pt idx="7">
                  <c:v>Oaxaca</c:v>
                </c:pt>
                <c:pt idx="8">
                  <c:v>Baja California Sur</c:v>
                </c:pt>
                <c:pt idx="9">
                  <c:v>Chiapas</c:v>
                </c:pt>
                <c:pt idx="10">
                  <c:v>Jalisco</c:v>
                </c:pt>
                <c:pt idx="11">
                  <c:v>Baja California</c:v>
                </c:pt>
                <c:pt idx="12">
                  <c:v>Quintana Roo</c:v>
                </c:pt>
                <c:pt idx="13">
                  <c:v>Sinaloa</c:v>
                </c:pt>
                <c:pt idx="14">
                  <c:v>Michoacán</c:v>
                </c:pt>
                <c:pt idx="15">
                  <c:v>Tabasco</c:v>
                </c:pt>
                <c:pt idx="16">
                  <c:v>Sonora</c:v>
                </c:pt>
                <c:pt idx="17">
                  <c:v>Querétaro</c:v>
                </c:pt>
                <c:pt idx="18">
                  <c:v>Hidalgo</c:v>
                </c:pt>
                <c:pt idx="19">
                  <c:v>Tamaulipas</c:v>
                </c:pt>
                <c:pt idx="20">
                  <c:v>Guerrero</c:v>
                </c:pt>
                <c:pt idx="21">
                  <c:v>Durango</c:v>
                </c:pt>
                <c:pt idx="22">
                  <c:v>Estado de México</c:v>
                </c:pt>
                <c:pt idx="23">
                  <c:v>Coahuila</c:v>
                </c:pt>
                <c:pt idx="24">
                  <c:v>Colima</c:v>
                </c:pt>
                <c:pt idx="25">
                  <c:v>Guanajuato</c:v>
                </c:pt>
                <c:pt idx="26">
                  <c:v>Aguascalientes</c:v>
                </c:pt>
                <c:pt idx="27">
                  <c:v>Morelos</c:v>
                </c:pt>
                <c:pt idx="28">
                  <c:v>Tlaxcala</c:v>
                </c:pt>
                <c:pt idx="29">
                  <c:v>San Luis Potosí</c:v>
                </c:pt>
                <c:pt idx="30">
                  <c:v>Chihuahua</c:v>
                </c:pt>
                <c:pt idx="31">
                  <c:v>Zacatecas</c:v>
                </c:pt>
                <c:pt idx="32">
                  <c:v>Nayarit</c:v>
                </c:pt>
              </c:strCache>
            </c:strRef>
          </c:cat>
          <c:val>
            <c:numRef>
              <c:f>'F88-1'!$B$7:$B$39</c:f>
              <c:numCache>
                <c:formatCode>General</c:formatCode>
                <c:ptCount val="33"/>
                <c:pt idx="0">
                  <c:v>37</c:v>
                </c:pt>
                <c:pt idx="1">
                  <c:v>54</c:v>
                </c:pt>
                <c:pt idx="2">
                  <c:v>60</c:v>
                </c:pt>
                <c:pt idx="3">
                  <c:v>66</c:v>
                </c:pt>
                <c:pt idx="4">
                  <c:v>67</c:v>
                </c:pt>
                <c:pt idx="5">
                  <c:v>67</c:v>
                </c:pt>
                <c:pt idx="6">
                  <c:v>70</c:v>
                </c:pt>
                <c:pt idx="7">
                  <c:v>70</c:v>
                </c:pt>
                <c:pt idx="8">
                  <c:v>71</c:v>
                </c:pt>
                <c:pt idx="9">
                  <c:v>72</c:v>
                </c:pt>
                <c:pt idx="10">
                  <c:v>72</c:v>
                </c:pt>
                <c:pt idx="11">
                  <c:v>74</c:v>
                </c:pt>
                <c:pt idx="12">
                  <c:v>75</c:v>
                </c:pt>
                <c:pt idx="13">
                  <c:v>75</c:v>
                </c:pt>
                <c:pt idx="14">
                  <c:v>76</c:v>
                </c:pt>
                <c:pt idx="15">
                  <c:v>77</c:v>
                </c:pt>
                <c:pt idx="16">
                  <c:v>78</c:v>
                </c:pt>
                <c:pt idx="17">
                  <c:v>79</c:v>
                </c:pt>
                <c:pt idx="18">
                  <c:v>80</c:v>
                </c:pt>
                <c:pt idx="19">
                  <c:v>81</c:v>
                </c:pt>
                <c:pt idx="20">
                  <c:v>83</c:v>
                </c:pt>
                <c:pt idx="21">
                  <c:v>84</c:v>
                </c:pt>
                <c:pt idx="22">
                  <c:v>85</c:v>
                </c:pt>
                <c:pt idx="23">
                  <c:v>85</c:v>
                </c:pt>
                <c:pt idx="24">
                  <c:v>86</c:v>
                </c:pt>
                <c:pt idx="25">
                  <c:v>86</c:v>
                </c:pt>
                <c:pt idx="26">
                  <c:v>86</c:v>
                </c:pt>
                <c:pt idx="27">
                  <c:v>86</c:v>
                </c:pt>
                <c:pt idx="28">
                  <c:v>87</c:v>
                </c:pt>
                <c:pt idx="29">
                  <c:v>89</c:v>
                </c:pt>
                <c:pt idx="30">
                  <c:v>89</c:v>
                </c:pt>
                <c:pt idx="31">
                  <c:v>91</c:v>
                </c:pt>
                <c:pt idx="32">
                  <c:v>94</c:v>
                </c:pt>
              </c:numCache>
            </c:numRef>
          </c:val>
          <c:extLst>
            <c:ext xmlns:c16="http://schemas.microsoft.com/office/drawing/2014/chart" uri="{C3380CC4-5D6E-409C-BE32-E72D297353CC}">
              <c16:uniqueId val="{00000024-EABC-41CC-BBCB-F5CA60BD65B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'F88-2'!$B$6</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23A-4370-A0FE-8B777F771B06}"/>
              </c:ext>
            </c:extLst>
          </c:dPt>
          <c:dPt>
            <c:idx val="1"/>
            <c:invertIfNegative val="0"/>
            <c:bubble3D val="0"/>
            <c:spPr>
              <a:solidFill>
                <a:srgbClr val="7C878E"/>
              </a:solidFill>
              <a:ln>
                <a:noFill/>
              </a:ln>
              <a:effectLst/>
            </c:spPr>
            <c:extLst>
              <c:ext xmlns:c16="http://schemas.microsoft.com/office/drawing/2014/chart" uri="{C3380CC4-5D6E-409C-BE32-E72D297353CC}">
                <c16:uniqueId val="{00000003-A23A-4370-A0FE-8B777F771B06}"/>
              </c:ext>
            </c:extLst>
          </c:dPt>
          <c:dPt>
            <c:idx val="2"/>
            <c:invertIfNegative val="0"/>
            <c:bubble3D val="0"/>
            <c:spPr>
              <a:solidFill>
                <a:srgbClr val="7C878E"/>
              </a:solidFill>
              <a:ln>
                <a:noFill/>
              </a:ln>
              <a:effectLst/>
            </c:spPr>
            <c:extLst>
              <c:ext xmlns:c16="http://schemas.microsoft.com/office/drawing/2014/chart" uri="{C3380CC4-5D6E-409C-BE32-E72D297353CC}">
                <c16:uniqueId val="{00000005-A23A-4370-A0FE-8B777F771B06}"/>
              </c:ext>
            </c:extLst>
          </c:dPt>
          <c:dPt>
            <c:idx val="3"/>
            <c:invertIfNegative val="0"/>
            <c:bubble3D val="0"/>
            <c:spPr>
              <a:solidFill>
                <a:srgbClr val="7C878E"/>
              </a:solidFill>
              <a:ln>
                <a:noFill/>
              </a:ln>
              <a:effectLst/>
            </c:spPr>
            <c:extLst>
              <c:ext xmlns:c16="http://schemas.microsoft.com/office/drawing/2014/chart" uri="{C3380CC4-5D6E-409C-BE32-E72D297353CC}">
                <c16:uniqueId val="{00000007-A23A-4370-A0FE-8B777F771B06}"/>
              </c:ext>
            </c:extLst>
          </c:dPt>
          <c:dPt>
            <c:idx val="4"/>
            <c:invertIfNegative val="0"/>
            <c:bubble3D val="0"/>
            <c:spPr>
              <a:solidFill>
                <a:srgbClr val="7C878E"/>
              </a:solidFill>
              <a:ln>
                <a:noFill/>
              </a:ln>
              <a:effectLst/>
            </c:spPr>
            <c:extLst>
              <c:ext xmlns:c16="http://schemas.microsoft.com/office/drawing/2014/chart" uri="{C3380CC4-5D6E-409C-BE32-E72D297353CC}">
                <c16:uniqueId val="{00000009-A23A-4370-A0FE-8B777F771B06}"/>
              </c:ext>
            </c:extLst>
          </c:dPt>
          <c:dPt>
            <c:idx val="5"/>
            <c:invertIfNegative val="0"/>
            <c:bubble3D val="0"/>
            <c:spPr>
              <a:solidFill>
                <a:srgbClr val="7C878E"/>
              </a:solidFill>
              <a:ln>
                <a:noFill/>
              </a:ln>
              <a:effectLst/>
            </c:spPr>
            <c:extLst>
              <c:ext xmlns:c16="http://schemas.microsoft.com/office/drawing/2014/chart" uri="{C3380CC4-5D6E-409C-BE32-E72D297353CC}">
                <c16:uniqueId val="{0000000B-A23A-4370-A0FE-8B777F771B06}"/>
              </c:ext>
            </c:extLst>
          </c:dPt>
          <c:dPt>
            <c:idx val="6"/>
            <c:invertIfNegative val="0"/>
            <c:bubble3D val="0"/>
            <c:spPr>
              <a:solidFill>
                <a:srgbClr val="7C878E"/>
              </a:solidFill>
              <a:ln>
                <a:noFill/>
              </a:ln>
              <a:effectLst/>
            </c:spPr>
            <c:extLst>
              <c:ext xmlns:c16="http://schemas.microsoft.com/office/drawing/2014/chart" uri="{C3380CC4-5D6E-409C-BE32-E72D297353CC}">
                <c16:uniqueId val="{0000000D-A23A-4370-A0FE-8B777F771B06}"/>
              </c:ext>
            </c:extLst>
          </c:dPt>
          <c:dPt>
            <c:idx val="7"/>
            <c:invertIfNegative val="0"/>
            <c:bubble3D val="0"/>
            <c:spPr>
              <a:solidFill>
                <a:srgbClr val="7C878E"/>
              </a:solidFill>
              <a:ln>
                <a:noFill/>
              </a:ln>
              <a:effectLst/>
            </c:spPr>
            <c:extLst>
              <c:ext xmlns:c16="http://schemas.microsoft.com/office/drawing/2014/chart" uri="{C3380CC4-5D6E-409C-BE32-E72D297353CC}">
                <c16:uniqueId val="{0000000F-A23A-4370-A0FE-8B777F771B06}"/>
              </c:ext>
            </c:extLst>
          </c:dPt>
          <c:dPt>
            <c:idx val="8"/>
            <c:invertIfNegative val="0"/>
            <c:bubble3D val="0"/>
            <c:spPr>
              <a:solidFill>
                <a:srgbClr val="FBBB27"/>
              </a:solidFill>
              <a:ln>
                <a:noFill/>
              </a:ln>
              <a:effectLst/>
            </c:spPr>
            <c:extLst>
              <c:ext xmlns:c16="http://schemas.microsoft.com/office/drawing/2014/chart" uri="{C3380CC4-5D6E-409C-BE32-E72D297353CC}">
                <c16:uniqueId val="{00000011-A23A-4370-A0FE-8B777F771B06}"/>
              </c:ext>
            </c:extLst>
          </c:dPt>
          <c:dPt>
            <c:idx val="9"/>
            <c:invertIfNegative val="0"/>
            <c:bubble3D val="0"/>
            <c:spPr>
              <a:solidFill>
                <a:srgbClr val="7C878E"/>
              </a:solidFill>
              <a:ln>
                <a:noFill/>
              </a:ln>
              <a:effectLst/>
            </c:spPr>
            <c:extLst>
              <c:ext xmlns:c16="http://schemas.microsoft.com/office/drawing/2014/chart" uri="{C3380CC4-5D6E-409C-BE32-E72D297353CC}">
                <c16:uniqueId val="{00000013-A23A-4370-A0FE-8B777F771B0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23A-4370-A0FE-8B777F771B0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23A-4370-A0FE-8B777F771B0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23A-4370-A0FE-8B777F771B0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23A-4370-A0FE-8B777F771B0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23A-4370-A0FE-8B777F771B06}"/>
              </c:ext>
            </c:extLst>
          </c:dPt>
          <c:dPt>
            <c:idx val="15"/>
            <c:invertIfNegative val="0"/>
            <c:bubble3D val="0"/>
            <c:spPr>
              <a:solidFill>
                <a:srgbClr val="95682B"/>
              </a:solidFill>
              <a:ln>
                <a:noFill/>
              </a:ln>
              <a:effectLst/>
            </c:spPr>
            <c:extLst>
              <c:ext xmlns:c16="http://schemas.microsoft.com/office/drawing/2014/chart" uri="{C3380CC4-5D6E-409C-BE32-E72D297353CC}">
                <c16:uniqueId val="{0000001F-A23A-4370-A0FE-8B777F771B0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23A-4370-A0FE-8B777F771B0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23A-4370-A0FE-8B777F771B0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'F88-2'!$A$7:$A$39</c:f>
              <c:strCache>
                <c:ptCount val="33"/>
                <c:pt idx="0">
                  <c:v>Tlaxcala</c:v>
                </c:pt>
                <c:pt idx="1">
                  <c:v>Tabasco</c:v>
                </c:pt>
                <c:pt idx="2">
                  <c:v>Chiapas</c:v>
                </c:pt>
                <c:pt idx="3">
                  <c:v>Morelos</c:v>
                </c:pt>
                <c:pt idx="4">
                  <c:v>Puebla</c:v>
                </c:pt>
                <c:pt idx="5">
                  <c:v>Baja California</c:v>
                </c:pt>
                <c:pt idx="6">
                  <c:v>Veracruz</c:v>
                </c:pt>
                <c:pt idx="7">
                  <c:v>Tamaulipas</c:v>
                </c:pt>
                <c:pt idx="8">
                  <c:v>Jalisco</c:v>
                </c:pt>
                <c:pt idx="9">
                  <c:v>Michoacán</c:v>
                </c:pt>
                <c:pt idx="10">
                  <c:v>Sinaloa</c:v>
                </c:pt>
                <c:pt idx="11">
                  <c:v>Durango</c:v>
                </c:pt>
                <c:pt idx="12">
                  <c:v>Estado de México</c:v>
                </c:pt>
                <c:pt idx="13">
                  <c:v>Guanajuato</c:v>
                </c:pt>
                <c:pt idx="14">
                  <c:v>Ciudad de México</c:v>
                </c:pt>
                <c:pt idx="15">
                  <c:v>Nacional</c:v>
                </c:pt>
                <c:pt idx="16">
                  <c:v>Nuevo León</c:v>
                </c:pt>
                <c:pt idx="17">
                  <c:v>Chihuahua</c:v>
                </c:pt>
                <c:pt idx="18">
                  <c:v>Zacatecas</c:v>
                </c:pt>
                <c:pt idx="19">
                  <c:v>Querétaro</c:v>
                </c:pt>
                <c:pt idx="20">
                  <c:v>Yucatán</c:v>
                </c:pt>
                <c:pt idx="21">
                  <c:v>Sonora</c:v>
                </c:pt>
                <c:pt idx="22">
                  <c:v>Nayarit</c:v>
                </c:pt>
                <c:pt idx="23">
                  <c:v>Oaxaca</c:v>
                </c:pt>
                <c:pt idx="24">
                  <c:v>Guerrero</c:v>
                </c:pt>
                <c:pt idx="25">
                  <c:v>Hidalgo</c:v>
                </c:pt>
                <c:pt idx="26">
                  <c:v>Aguascalientes</c:v>
                </c:pt>
                <c:pt idx="27">
                  <c:v>Baja California Sur</c:v>
                </c:pt>
                <c:pt idx="28">
                  <c:v>San Luis Potosí</c:v>
                </c:pt>
                <c:pt idx="29">
                  <c:v>Coahuila</c:v>
                </c:pt>
                <c:pt idx="30">
                  <c:v>Campeche</c:v>
                </c:pt>
                <c:pt idx="31">
                  <c:v>Quintana Roo</c:v>
                </c:pt>
                <c:pt idx="32">
                  <c:v>Colima</c:v>
                </c:pt>
              </c:strCache>
            </c:strRef>
          </c:cat>
          <c:val>
            <c:numRef>
              <c:f>'F88-2'!$B$7:$B$39</c:f>
              <c:numCache>
                <c:formatCode>0.0</c:formatCode>
                <c:ptCount val="33"/>
                <c:pt idx="0">
                  <c:v>-30.9</c:v>
                </c:pt>
                <c:pt idx="1">
                  <c:v>-26.5</c:v>
                </c:pt>
                <c:pt idx="2">
                  <c:v>-25.6</c:v>
                </c:pt>
                <c:pt idx="3">
                  <c:v>-18.7</c:v>
                </c:pt>
                <c:pt idx="4">
                  <c:v>-18.600000000000001</c:v>
                </c:pt>
                <c:pt idx="5">
                  <c:v>-18.2</c:v>
                </c:pt>
                <c:pt idx="6">
                  <c:v>-17.5</c:v>
                </c:pt>
                <c:pt idx="7">
                  <c:v>-17.399999999999999</c:v>
                </c:pt>
                <c:pt idx="8">
                  <c:v>-16.7</c:v>
                </c:pt>
                <c:pt idx="9">
                  <c:v>-16.399999999999999</c:v>
                </c:pt>
                <c:pt idx="10">
                  <c:v>-16</c:v>
                </c:pt>
                <c:pt idx="11">
                  <c:v>-14.8</c:v>
                </c:pt>
                <c:pt idx="12">
                  <c:v>-14.3</c:v>
                </c:pt>
                <c:pt idx="13">
                  <c:v>-13.4</c:v>
                </c:pt>
                <c:pt idx="14">
                  <c:v>-13.4</c:v>
                </c:pt>
                <c:pt idx="15">
                  <c:v>-12.4</c:v>
                </c:pt>
                <c:pt idx="16">
                  <c:v>-12.3</c:v>
                </c:pt>
                <c:pt idx="17">
                  <c:v>-12.3</c:v>
                </c:pt>
                <c:pt idx="18">
                  <c:v>-10.4</c:v>
                </c:pt>
                <c:pt idx="19">
                  <c:v>-10.1</c:v>
                </c:pt>
                <c:pt idx="20">
                  <c:v>-9.8000000000000007</c:v>
                </c:pt>
                <c:pt idx="21">
                  <c:v>-6</c:v>
                </c:pt>
                <c:pt idx="22">
                  <c:v>-4.5999999999999996</c:v>
                </c:pt>
                <c:pt idx="23">
                  <c:v>-4.4000000000000004</c:v>
                </c:pt>
                <c:pt idx="24">
                  <c:v>-3.9</c:v>
                </c:pt>
                <c:pt idx="25">
                  <c:v>-3.3</c:v>
                </c:pt>
                <c:pt idx="26">
                  <c:v>-2.8</c:v>
                </c:pt>
                <c:pt idx="27">
                  <c:v>-0.9</c:v>
                </c:pt>
                <c:pt idx="28">
                  <c:v>-0.6</c:v>
                </c:pt>
                <c:pt idx="29">
                  <c:v>0.7</c:v>
                </c:pt>
                <c:pt idx="30">
                  <c:v>1.4</c:v>
                </c:pt>
                <c:pt idx="31">
                  <c:v>1.5</c:v>
                </c:pt>
                <c:pt idx="32">
                  <c:v>9.6999999999999993</c:v>
                </c:pt>
              </c:numCache>
            </c:numRef>
          </c:val>
          <c:extLst>
            <c:ext xmlns:c16="http://schemas.microsoft.com/office/drawing/2014/chart" uri="{C3380CC4-5D6E-409C-BE32-E72D297353CC}">
              <c16:uniqueId val="{00000024-A23A-4370-A0FE-8B777F771B0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14D-4BAE-A6DE-EA1ACE8E77AE}"/>
              </c:ext>
            </c:extLst>
          </c:dPt>
          <c:dPt>
            <c:idx val="1"/>
            <c:invertIfNegative val="0"/>
            <c:bubble3D val="0"/>
            <c:spPr>
              <a:solidFill>
                <a:srgbClr val="7C878E"/>
              </a:solidFill>
              <a:ln>
                <a:noFill/>
              </a:ln>
              <a:effectLst/>
            </c:spPr>
            <c:extLst>
              <c:ext xmlns:c16="http://schemas.microsoft.com/office/drawing/2014/chart" uri="{C3380CC4-5D6E-409C-BE32-E72D297353CC}">
                <c16:uniqueId val="{00000003-A14D-4BAE-A6DE-EA1ACE8E77AE}"/>
              </c:ext>
            </c:extLst>
          </c:dPt>
          <c:dPt>
            <c:idx val="2"/>
            <c:invertIfNegative val="0"/>
            <c:bubble3D val="0"/>
            <c:spPr>
              <a:solidFill>
                <a:srgbClr val="7C878E"/>
              </a:solidFill>
              <a:ln>
                <a:noFill/>
              </a:ln>
              <a:effectLst/>
            </c:spPr>
            <c:extLst>
              <c:ext xmlns:c16="http://schemas.microsoft.com/office/drawing/2014/chart" uri="{C3380CC4-5D6E-409C-BE32-E72D297353CC}">
                <c16:uniqueId val="{00000005-A14D-4BAE-A6DE-EA1ACE8E77AE}"/>
              </c:ext>
            </c:extLst>
          </c:dPt>
          <c:dPt>
            <c:idx val="3"/>
            <c:invertIfNegative val="0"/>
            <c:bubble3D val="0"/>
            <c:spPr>
              <a:solidFill>
                <a:srgbClr val="7C878E"/>
              </a:solidFill>
              <a:ln>
                <a:noFill/>
              </a:ln>
              <a:effectLst/>
            </c:spPr>
            <c:extLst>
              <c:ext xmlns:c16="http://schemas.microsoft.com/office/drawing/2014/chart" uri="{C3380CC4-5D6E-409C-BE32-E72D297353CC}">
                <c16:uniqueId val="{00000007-A14D-4BAE-A6DE-EA1ACE8E77AE}"/>
              </c:ext>
            </c:extLst>
          </c:dPt>
          <c:dPt>
            <c:idx val="4"/>
            <c:invertIfNegative val="0"/>
            <c:bubble3D val="0"/>
            <c:spPr>
              <a:solidFill>
                <a:srgbClr val="7C878E"/>
              </a:solidFill>
              <a:ln>
                <a:noFill/>
              </a:ln>
              <a:effectLst/>
            </c:spPr>
            <c:extLst>
              <c:ext xmlns:c16="http://schemas.microsoft.com/office/drawing/2014/chart" uri="{C3380CC4-5D6E-409C-BE32-E72D297353CC}">
                <c16:uniqueId val="{00000009-A14D-4BAE-A6DE-EA1ACE8E77AE}"/>
              </c:ext>
            </c:extLst>
          </c:dPt>
          <c:dPt>
            <c:idx val="5"/>
            <c:invertIfNegative val="0"/>
            <c:bubble3D val="0"/>
            <c:spPr>
              <a:solidFill>
                <a:srgbClr val="7C878E"/>
              </a:solidFill>
              <a:ln>
                <a:noFill/>
              </a:ln>
              <a:effectLst/>
            </c:spPr>
            <c:extLst>
              <c:ext xmlns:c16="http://schemas.microsoft.com/office/drawing/2014/chart" uri="{C3380CC4-5D6E-409C-BE32-E72D297353CC}">
                <c16:uniqueId val="{0000000B-A14D-4BAE-A6DE-EA1ACE8E77AE}"/>
              </c:ext>
            </c:extLst>
          </c:dPt>
          <c:dPt>
            <c:idx val="6"/>
            <c:invertIfNegative val="0"/>
            <c:bubble3D val="0"/>
            <c:spPr>
              <a:solidFill>
                <a:srgbClr val="7C878E"/>
              </a:solidFill>
              <a:ln>
                <a:noFill/>
              </a:ln>
              <a:effectLst/>
            </c:spPr>
            <c:extLst>
              <c:ext xmlns:c16="http://schemas.microsoft.com/office/drawing/2014/chart" uri="{C3380CC4-5D6E-409C-BE32-E72D297353CC}">
                <c16:uniqueId val="{0000000D-A14D-4BAE-A6DE-EA1ACE8E77AE}"/>
              </c:ext>
            </c:extLst>
          </c:dPt>
          <c:dPt>
            <c:idx val="7"/>
            <c:invertIfNegative val="0"/>
            <c:bubble3D val="0"/>
            <c:spPr>
              <a:solidFill>
                <a:srgbClr val="7C878E"/>
              </a:solidFill>
              <a:ln>
                <a:noFill/>
              </a:ln>
              <a:effectLst/>
            </c:spPr>
            <c:extLst>
              <c:ext xmlns:c16="http://schemas.microsoft.com/office/drawing/2014/chart" uri="{C3380CC4-5D6E-409C-BE32-E72D297353CC}">
                <c16:uniqueId val="{0000000F-A14D-4BAE-A6DE-EA1ACE8E77AE}"/>
              </c:ext>
            </c:extLst>
          </c:dPt>
          <c:dPt>
            <c:idx val="8"/>
            <c:invertIfNegative val="0"/>
            <c:bubble3D val="0"/>
            <c:spPr>
              <a:solidFill>
                <a:srgbClr val="7C878E"/>
              </a:solidFill>
              <a:ln>
                <a:noFill/>
              </a:ln>
              <a:effectLst/>
            </c:spPr>
            <c:extLst>
              <c:ext xmlns:c16="http://schemas.microsoft.com/office/drawing/2014/chart" uri="{C3380CC4-5D6E-409C-BE32-E72D297353CC}">
                <c16:uniqueId val="{00000011-A14D-4BAE-A6DE-EA1ACE8E77AE}"/>
              </c:ext>
            </c:extLst>
          </c:dPt>
          <c:dPt>
            <c:idx val="9"/>
            <c:invertIfNegative val="0"/>
            <c:bubble3D val="0"/>
            <c:spPr>
              <a:solidFill>
                <a:srgbClr val="95682B"/>
              </a:solidFill>
              <a:ln>
                <a:noFill/>
              </a:ln>
              <a:effectLst/>
            </c:spPr>
            <c:extLst>
              <c:ext xmlns:c16="http://schemas.microsoft.com/office/drawing/2014/chart" uri="{C3380CC4-5D6E-409C-BE32-E72D297353CC}">
                <c16:uniqueId val="{00000013-A14D-4BAE-A6DE-EA1ACE8E77A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14D-4BAE-A6DE-EA1ACE8E77A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14D-4BAE-A6DE-EA1ACE8E77A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14D-4BAE-A6DE-EA1ACE8E77A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14D-4BAE-A6DE-EA1ACE8E77A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14D-4BAE-A6DE-EA1ACE8E77AE}"/>
              </c:ext>
            </c:extLst>
          </c:dPt>
          <c:dPt>
            <c:idx val="15"/>
            <c:invertIfNegative val="0"/>
            <c:bubble3D val="0"/>
            <c:spPr>
              <a:solidFill>
                <a:srgbClr val="FBBB27"/>
              </a:solidFill>
              <a:ln>
                <a:noFill/>
              </a:ln>
              <a:effectLst/>
            </c:spPr>
            <c:extLst>
              <c:ext xmlns:c16="http://schemas.microsoft.com/office/drawing/2014/chart" uri="{C3380CC4-5D6E-409C-BE32-E72D297353CC}">
                <c16:uniqueId val="{0000001F-A14D-4BAE-A6DE-EA1ACE8E77A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14D-4BAE-A6DE-EA1ACE8E77A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14D-4BAE-A6DE-EA1ACE8E77A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'F89'!$A$6:$A$38</c:f>
              <c:strCache>
                <c:ptCount val="33"/>
                <c:pt idx="0">
                  <c:v>Ciudad de México</c:v>
                </c:pt>
                <c:pt idx="1">
                  <c:v>Baja California Sur</c:v>
                </c:pt>
                <c:pt idx="2">
                  <c:v>Estado de México</c:v>
                </c:pt>
                <c:pt idx="3">
                  <c:v>Baja California</c:v>
                </c:pt>
                <c:pt idx="4">
                  <c:v>Colima</c:v>
                </c:pt>
                <c:pt idx="5">
                  <c:v>Quintana Roo</c:v>
                </c:pt>
                <c:pt idx="6">
                  <c:v>Zacatecas</c:v>
                </c:pt>
                <c:pt idx="7">
                  <c:v>Nayarit</c:v>
                </c:pt>
                <c:pt idx="8">
                  <c:v>Sinaloa</c:v>
                </c:pt>
                <c:pt idx="9">
                  <c:v>Nacional</c:v>
                </c:pt>
                <c:pt idx="10">
                  <c:v>Querétaro</c:v>
                </c:pt>
                <c:pt idx="11">
                  <c:v>Michoacán</c:v>
                </c:pt>
                <c:pt idx="12">
                  <c:v>Sonora</c:v>
                </c:pt>
                <c:pt idx="13">
                  <c:v>San Luis Potosí</c:v>
                </c:pt>
                <c:pt idx="14">
                  <c:v>Hidalgo</c:v>
                </c:pt>
                <c:pt idx="15">
                  <c:v>Jalisco</c:v>
                </c:pt>
                <c:pt idx="16">
                  <c:v>Tabasco</c:v>
                </c:pt>
                <c:pt idx="17">
                  <c:v>Yucatán</c:v>
                </c:pt>
                <c:pt idx="18">
                  <c:v>Coahuila</c:v>
                </c:pt>
                <c:pt idx="19">
                  <c:v>Chiapas</c:v>
                </c:pt>
                <c:pt idx="20">
                  <c:v>Morelos</c:v>
                </c:pt>
                <c:pt idx="21">
                  <c:v>Veracruz</c:v>
                </c:pt>
                <c:pt idx="22">
                  <c:v>Campeche</c:v>
                </c:pt>
                <c:pt idx="23">
                  <c:v>Aguascalientes</c:v>
                </c:pt>
                <c:pt idx="24">
                  <c:v>Tamaulipas</c:v>
                </c:pt>
                <c:pt idx="25">
                  <c:v>Puebla</c:v>
                </c:pt>
                <c:pt idx="26">
                  <c:v>Nuevo León</c:v>
                </c:pt>
                <c:pt idx="27">
                  <c:v>Chihuahua</c:v>
                </c:pt>
                <c:pt idx="28">
                  <c:v>Guanajuato</c:v>
                </c:pt>
                <c:pt idx="29">
                  <c:v>Guerrero</c:v>
                </c:pt>
                <c:pt idx="30">
                  <c:v>Oaxaca</c:v>
                </c:pt>
                <c:pt idx="31">
                  <c:v>Tlaxcala</c:v>
                </c:pt>
                <c:pt idx="32">
                  <c:v>Durango</c:v>
                </c:pt>
              </c:strCache>
            </c:strRef>
          </c:cat>
          <c:val>
            <c:numRef>
              <c:f>'F89'!$B$6:$B$38</c:f>
              <c:numCache>
                <c:formatCode>0.0</c:formatCode>
                <c:ptCount val="33"/>
                <c:pt idx="0">
                  <c:v>9.5</c:v>
                </c:pt>
                <c:pt idx="1">
                  <c:v>9.5</c:v>
                </c:pt>
                <c:pt idx="2">
                  <c:v>9.6999999999999993</c:v>
                </c:pt>
                <c:pt idx="3">
                  <c:v>9.8000000000000007</c:v>
                </c:pt>
                <c:pt idx="4">
                  <c:v>10.5</c:v>
                </c:pt>
                <c:pt idx="5">
                  <c:v>10.6</c:v>
                </c:pt>
                <c:pt idx="6">
                  <c:v>10.6</c:v>
                </c:pt>
                <c:pt idx="7">
                  <c:v>10.7</c:v>
                </c:pt>
                <c:pt idx="8">
                  <c:v>10.7</c:v>
                </c:pt>
                <c:pt idx="9">
                  <c:v>11</c:v>
                </c:pt>
                <c:pt idx="10">
                  <c:v>11</c:v>
                </c:pt>
                <c:pt idx="11">
                  <c:v>11.1</c:v>
                </c:pt>
                <c:pt idx="12">
                  <c:v>11.1</c:v>
                </c:pt>
                <c:pt idx="13">
                  <c:v>11.2</c:v>
                </c:pt>
                <c:pt idx="14">
                  <c:v>11.3</c:v>
                </c:pt>
                <c:pt idx="15">
                  <c:v>11.3</c:v>
                </c:pt>
                <c:pt idx="16">
                  <c:v>11.5</c:v>
                </c:pt>
                <c:pt idx="17">
                  <c:v>11.5</c:v>
                </c:pt>
                <c:pt idx="18">
                  <c:v>11.6</c:v>
                </c:pt>
                <c:pt idx="19">
                  <c:v>11.6</c:v>
                </c:pt>
                <c:pt idx="20">
                  <c:v>11.7</c:v>
                </c:pt>
                <c:pt idx="21">
                  <c:v>11.7</c:v>
                </c:pt>
                <c:pt idx="22">
                  <c:v>11.7</c:v>
                </c:pt>
                <c:pt idx="23">
                  <c:v>11.8</c:v>
                </c:pt>
                <c:pt idx="24">
                  <c:v>12</c:v>
                </c:pt>
                <c:pt idx="25">
                  <c:v>12</c:v>
                </c:pt>
                <c:pt idx="26">
                  <c:v>12.1</c:v>
                </c:pt>
                <c:pt idx="27">
                  <c:v>12.1</c:v>
                </c:pt>
                <c:pt idx="28">
                  <c:v>12.1</c:v>
                </c:pt>
                <c:pt idx="29">
                  <c:v>12.5</c:v>
                </c:pt>
                <c:pt idx="30">
                  <c:v>12.5</c:v>
                </c:pt>
                <c:pt idx="31">
                  <c:v>12.7</c:v>
                </c:pt>
                <c:pt idx="32">
                  <c:v>13.5</c:v>
                </c:pt>
              </c:numCache>
            </c:numRef>
          </c:val>
          <c:extLst>
            <c:ext xmlns:c16="http://schemas.microsoft.com/office/drawing/2014/chart" uri="{C3380CC4-5D6E-409C-BE32-E72D297353CC}">
              <c16:uniqueId val="{00000024-A14D-4BAE-A6DE-EA1ACE8E77A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B65-4625-AC30-A1E0374C0100}"/>
              </c:ext>
            </c:extLst>
          </c:dPt>
          <c:dPt>
            <c:idx val="1"/>
            <c:invertIfNegative val="0"/>
            <c:bubble3D val="0"/>
            <c:spPr>
              <a:solidFill>
                <a:srgbClr val="7C878E"/>
              </a:solidFill>
              <a:ln>
                <a:noFill/>
              </a:ln>
              <a:effectLst/>
            </c:spPr>
            <c:extLst>
              <c:ext xmlns:c16="http://schemas.microsoft.com/office/drawing/2014/chart" uri="{C3380CC4-5D6E-409C-BE32-E72D297353CC}">
                <c16:uniqueId val="{00000003-FB65-4625-AC30-A1E0374C0100}"/>
              </c:ext>
            </c:extLst>
          </c:dPt>
          <c:dPt>
            <c:idx val="2"/>
            <c:invertIfNegative val="0"/>
            <c:bubble3D val="0"/>
            <c:spPr>
              <a:solidFill>
                <a:srgbClr val="7C878E"/>
              </a:solidFill>
              <a:ln>
                <a:noFill/>
              </a:ln>
              <a:effectLst/>
            </c:spPr>
            <c:extLst>
              <c:ext xmlns:c16="http://schemas.microsoft.com/office/drawing/2014/chart" uri="{C3380CC4-5D6E-409C-BE32-E72D297353CC}">
                <c16:uniqueId val="{00000005-FB65-4625-AC30-A1E0374C0100}"/>
              </c:ext>
            </c:extLst>
          </c:dPt>
          <c:dPt>
            <c:idx val="3"/>
            <c:invertIfNegative val="0"/>
            <c:bubble3D val="0"/>
            <c:spPr>
              <a:solidFill>
                <a:srgbClr val="7C878E"/>
              </a:solidFill>
              <a:ln>
                <a:noFill/>
              </a:ln>
              <a:effectLst/>
            </c:spPr>
            <c:extLst>
              <c:ext xmlns:c16="http://schemas.microsoft.com/office/drawing/2014/chart" uri="{C3380CC4-5D6E-409C-BE32-E72D297353CC}">
                <c16:uniqueId val="{00000007-FB65-4625-AC30-A1E0374C0100}"/>
              </c:ext>
            </c:extLst>
          </c:dPt>
          <c:dPt>
            <c:idx val="4"/>
            <c:invertIfNegative val="0"/>
            <c:bubble3D val="0"/>
            <c:spPr>
              <a:solidFill>
                <a:srgbClr val="7C878E"/>
              </a:solidFill>
              <a:ln>
                <a:noFill/>
              </a:ln>
              <a:effectLst/>
            </c:spPr>
            <c:extLst>
              <c:ext xmlns:c16="http://schemas.microsoft.com/office/drawing/2014/chart" uri="{C3380CC4-5D6E-409C-BE32-E72D297353CC}">
                <c16:uniqueId val="{00000009-FB65-4625-AC30-A1E0374C0100}"/>
              </c:ext>
            </c:extLst>
          </c:dPt>
          <c:dPt>
            <c:idx val="5"/>
            <c:invertIfNegative val="0"/>
            <c:bubble3D val="0"/>
            <c:spPr>
              <a:solidFill>
                <a:srgbClr val="7C878E"/>
              </a:solidFill>
              <a:ln>
                <a:noFill/>
              </a:ln>
              <a:effectLst/>
            </c:spPr>
            <c:extLst>
              <c:ext xmlns:c16="http://schemas.microsoft.com/office/drawing/2014/chart" uri="{C3380CC4-5D6E-409C-BE32-E72D297353CC}">
                <c16:uniqueId val="{0000000B-FB65-4625-AC30-A1E0374C0100}"/>
              </c:ext>
            </c:extLst>
          </c:dPt>
          <c:dPt>
            <c:idx val="6"/>
            <c:invertIfNegative val="0"/>
            <c:bubble3D val="0"/>
            <c:spPr>
              <a:solidFill>
                <a:srgbClr val="7C878E"/>
              </a:solidFill>
              <a:ln>
                <a:noFill/>
              </a:ln>
              <a:effectLst/>
            </c:spPr>
            <c:extLst>
              <c:ext xmlns:c16="http://schemas.microsoft.com/office/drawing/2014/chart" uri="{C3380CC4-5D6E-409C-BE32-E72D297353CC}">
                <c16:uniqueId val="{0000000D-FB65-4625-AC30-A1E0374C0100}"/>
              </c:ext>
            </c:extLst>
          </c:dPt>
          <c:dPt>
            <c:idx val="7"/>
            <c:invertIfNegative val="0"/>
            <c:bubble3D val="0"/>
            <c:spPr>
              <a:solidFill>
                <a:srgbClr val="7C878E"/>
              </a:solidFill>
              <a:ln>
                <a:noFill/>
              </a:ln>
              <a:effectLst/>
            </c:spPr>
            <c:extLst>
              <c:ext xmlns:c16="http://schemas.microsoft.com/office/drawing/2014/chart" uri="{C3380CC4-5D6E-409C-BE32-E72D297353CC}">
                <c16:uniqueId val="{0000000F-FB65-4625-AC30-A1E0374C0100}"/>
              </c:ext>
            </c:extLst>
          </c:dPt>
          <c:dPt>
            <c:idx val="8"/>
            <c:invertIfNegative val="0"/>
            <c:bubble3D val="0"/>
            <c:spPr>
              <a:solidFill>
                <a:srgbClr val="7C878E"/>
              </a:solidFill>
              <a:ln>
                <a:noFill/>
              </a:ln>
              <a:effectLst/>
            </c:spPr>
            <c:extLst>
              <c:ext xmlns:c16="http://schemas.microsoft.com/office/drawing/2014/chart" uri="{C3380CC4-5D6E-409C-BE32-E72D297353CC}">
                <c16:uniqueId val="{00000011-FB65-4625-AC30-A1E0374C0100}"/>
              </c:ext>
            </c:extLst>
          </c:dPt>
          <c:dPt>
            <c:idx val="9"/>
            <c:invertIfNegative val="0"/>
            <c:bubble3D val="0"/>
            <c:spPr>
              <a:solidFill>
                <a:srgbClr val="7C878E"/>
              </a:solidFill>
              <a:ln>
                <a:noFill/>
              </a:ln>
              <a:effectLst/>
            </c:spPr>
            <c:extLst>
              <c:ext xmlns:c16="http://schemas.microsoft.com/office/drawing/2014/chart" uri="{C3380CC4-5D6E-409C-BE32-E72D297353CC}">
                <c16:uniqueId val="{00000013-FB65-4625-AC30-A1E0374C010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B65-4625-AC30-A1E0374C010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B65-4625-AC30-A1E0374C0100}"/>
              </c:ext>
            </c:extLst>
          </c:dPt>
          <c:dPt>
            <c:idx val="12"/>
            <c:invertIfNegative val="0"/>
            <c:bubble3D val="0"/>
            <c:spPr>
              <a:solidFill>
                <a:srgbClr val="95682B"/>
              </a:solidFill>
              <a:ln>
                <a:noFill/>
              </a:ln>
              <a:effectLst/>
            </c:spPr>
            <c:extLst>
              <c:ext xmlns:c16="http://schemas.microsoft.com/office/drawing/2014/chart" uri="{C3380CC4-5D6E-409C-BE32-E72D297353CC}">
                <c16:uniqueId val="{00000019-FB65-4625-AC30-A1E0374C010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B65-4625-AC30-A1E0374C010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B65-4625-AC30-A1E0374C010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B65-4625-AC30-A1E0374C010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B65-4625-AC30-A1E0374C010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B65-4625-AC30-A1E0374C0100}"/>
              </c:ext>
            </c:extLst>
          </c:dPt>
          <c:dPt>
            <c:idx val="25"/>
            <c:invertIfNegative val="0"/>
            <c:bubble3D val="0"/>
            <c:spPr>
              <a:solidFill>
                <a:srgbClr val="FBBB27"/>
              </a:solidFill>
              <a:ln>
                <a:noFill/>
              </a:ln>
              <a:effectLst/>
            </c:spPr>
            <c:extLst>
              <c:ext xmlns:c16="http://schemas.microsoft.com/office/drawing/2014/chart" uri="{C3380CC4-5D6E-409C-BE32-E72D297353CC}">
                <c16:uniqueId val="{00000025-FB65-4625-AC30-A1E0374C010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'F90'!$A$6:$A$38</c:f>
              <c:strCache>
                <c:ptCount val="33"/>
                <c:pt idx="0">
                  <c:v>Quintana Roo</c:v>
                </c:pt>
                <c:pt idx="1">
                  <c:v>Querétaro</c:v>
                </c:pt>
                <c:pt idx="2">
                  <c:v>Baja California Sur</c:v>
                </c:pt>
                <c:pt idx="3">
                  <c:v>Ciudad de México</c:v>
                </c:pt>
                <c:pt idx="4">
                  <c:v>Baja California</c:v>
                </c:pt>
                <c:pt idx="5">
                  <c:v>Zacatecas</c:v>
                </c:pt>
                <c:pt idx="6">
                  <c:v>Estado de México</c:v>
                </c:pt>
                <c:pt idx="7">
                  <c:v>Tabasco</c:v>
                </c:pt>
                <c:pt idx="8">
                  <c:v>Sinaloa</c:v>
                </c:pt>
                <c:pt idx="9">
                  <c:v>San Luis Potosí</c:v>
                </c:pt>
                <c:pt idx="10">
                  <c:v>Coahuila</c:v>
                </c:pt>
                <c:pt idx="11">
                  <c:v>Nayarit</c:v>
                </c:pt>
                <c:pt idx="12">
                  <c:v>Nacional</c:v>
                </c:pt>
                <c:pt idx="13">
                  <c:v>Yucatán</c:v>
                </c:pt>
                <c:pt idx="14">
                  <c:v>Michoacán</c:v>
                </c:pt>
                <c:pt idx="15">
                  <c:v>Nuevo León</c:v>
                </c:pt>
                <c:pt idx="16">
                  <c:v>Chiapas</c:v>
                </c:pt>
                <c:pt idx="17">
                  <c:v>Tlaxcala</c:v>
                </c:pt>
                <c:pt idx="18">
                  <c:v>Colima</c:v>
                </c:pt>
                <c:pt idx="19">
                  <c:v>Morelos</c:v>
                </c:pt>
                <c:pt idx="20">
                  <c:v>Aguascalientes</c:v>
                </c:pt>
                <c:pt idx="21">
                  <c:v>Sonora</c:v>
                </c:pt>
                <c:pt idx="22">
                  <c:v>Oaxaca</c:v>
                </c:pt>
                <c:pt idx="23">
                  <c:v>Guanajuato</c:v>
                </c:pt>
                <c:pt idx="24">
                  <c:v>Campeche</c:v>
                </c:pt>
                <c:pt idx="25">
                  <c:v>Jalisco</c:v>
                </c:pt>
                <c:pt idx="26">
                  <c:v>Chihuahua</c:v>
                </c:pt>
                <c:pt idx="27">
                  <c:v>Hidalgo</c:v>
                </c:pt>
                <c:pt idx="28">
                  <c:v>Tamaulipas</c:v>
                </c:pt>
                <c:pt idx="29">
                  <c:v>Veracruz</c:v>
                </c:pt>
                <c:pt idx="30">
                  <c:v>Guerrero</c:v>
                </c:pt>
                <c:pt idx="31">
                  <c:v>Puebla</c:v>
                </c:pt>
                <c:pt idx="32">
                  <c:v>Durango</c:v>
                </c:pt>
              </c:strCache>
            </c:strRef>
          </c:cat>
          <c:val>
            <c:numRef>
              <c:f>'F90'!$B$6:$B$38</c:f>
              <c:numCache>
                <c:formatCode>0.0</c:formatCode>
                <c:ptCount val="33"/>
                <c:pt idx="0">
                  <c:v>7.5</c:v>
                </c:pt>
                <c:pt idx="1">
                  <c:v>7.7</c:v>
                </c:pt>
                <c:pt idx="2">
                  <c:v>7.8</c:v>
                </c:pt>
                <c:pt idx="3">
                  <c:v>8</c:v>
                </c:pt>
                <c:pt idx="4">
                  <c:v>8.1</c:v>
                </c:pt>
                <c:pt idx="5">
                  <c:v>8.3000000000000007</c:v>
                </c:pt>
                <c:pt idx="6">
                  <c:v>8.4</c:v>
                </c:pt>
                <c:pt idx="7">
                  <c:v>8.6</c:v>
                </c:pt>
                <c:pt idx="8">
                  <c:v>8.6</c:v>
                </c:pt>
                <c:pt idx="9">
                  <c:v>8.6999999999999993</c:v>
                </c:pt>
                <c:pt idx="10">
                  <c:v>8.6999999999999993</c:v>
                </c:pt>
                <c:pt idx="11">
                  <c:v>8.8000000000000007</c:v>
                </c:pt>
                <c:pt idx="12">
                  <c:v>8.9</c:v>
                </c:pt>
                <c:pt idx="13">
                  <c:v>8.9</c:v>
                </c:pt>
                <c:pt idx="14">
                  <c:v>8.9</c:v>
                </c:pt>
                <c:pt idx="15">
                  <c:v>9</c:v>
                </c:pt>
                <c:pt idx="16">
                  <c:v>9</c:v>
                </c:pt>
                <c:pt idx="17">
                  <c:v>9.1</c:v>
                </c:pt>
                <c:pt idx="18">
                  <c:v>9.1999999999999993</c:v>
                </c:pt>
                <c:pt idx="19">
                  <c:v>9.1999999999999993</c:v>
                </c:pt>
                <c:pt idx="20">
                  <c:v>9.3000000000000007</c:v>
                </c:pt>
                <c:pt idx="21">
                  <c:v>9.4</c:v>
                </c:pt>
                <c:pt idx="22">
                  <c:v>9.4</c:v>
                </c:pt>
                <c:pt idx="23">
                  <c:v>9.5</c:v>
                </c:pt>
                <c:pt idx="24">
                  <c:v>9.5</c:v>
                </c:pt>
                <c:pt idx="25">
                  <c:v>9.5</c:v>
                </c:pt>
                <c:pt idx="26">
                  <c:v>9.6</c:v>
                </c:pt>
                <c:pt idx="27">
                  <c:v>9.6</c:v>
                </c:pt>
                <c:pt idx="28">
                  <c:v>9.6</c:v>
                </c:pt>
                <c:pt idx="29">
                  <c:v>9.6999999999999993</c:v>
                </c:pt>
                <c:pt idx="30">
                  <c:v>9.8000000000000007</c:v>
                </c:pt>
                <c:pt idx="31">
                  <c:v>10.199999999999999</c:v>
                </c:pt>
                <c:pt idx="32">
                  <c:v>10.7</c:v>
                </c:pt>
              </c:numCache>
            </c:numRef>
          </c:val>
          <c:extLst>
            <c:ext xmlns:c16="http://schemas.microsoft.com/office/drawing/2014/chart" uri="{C3380CC4-5D6E-409C-BE32-E72D297353CC}">
              <c16:uniqueId val="{00000026-FB65-4625-AC30-A1E0374C010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A35-496F-BAC0-014B97C2E0AE}"/>
              </c:ext>
            </c:extLst>
          </c:dPt>
          <c:dPt>
            <c:idx val="1"/>
            <c:invertIfNegative val="0"/>
            <c:bubble3D val="0"/>
            <c:spPr>
              <a:solidFill>
                <a:srgbClr val="7C878E"/>
              </a:solidFill>
              <a:ln>
                <a:noFill/>
              </a:ln>
              <a:effectLst/>
            </c:spPr>
            <c:extLst>
              <c:ext xmlns:c16="http://schemas.microsoft.com/office/drawing/2014/chart" uri="{C3380CC4-5D6E-409C-BE32-E72D297353CC}">
                <c16:uniqueId val="{00000003-1A35-496F-BAC0-014B97C2E0AE}"/>
              </c:ext>
            </c:extLst>
          </c:dPt>
          <c:dPt>
            <c:idx val="2"/>
            <c:invertIfNegative val="0"/>
            <c:bubble3D val="0"/>
            <c:spPr>
              <a:solidFill>
                <a:srgbClr val="7C878E"/>
              </a:solidFill>
              <a:ln>
                <a:noFill/>
              </a:ln>
              <a:effectLst/>
            </c:spPr>
            <c:extLst>
              <c:ext xmlns:c16="http://schemas.microsoft.com/office/drawing/2014/chart" uri="{C3380CC4-5D6E-409C-BE32-E72D297353CC}">
                <c16:uniqueId val="{00000005-1A35-496F-BAC0-014B97C2E0AE}"/>
              </c:ext>
            </c:extLst>
          </c:dPt>
          <c:dPt>
            <c:idx val="3"/>
            <c:invertIfNegative val="0"/>
            <c:bubble3D val="0"/>
            <c:spPr>
              <a:solidFill>
                <a:srgbClr val="7C878E"/>
              </a:solidFill>
              <a:ln>
                <a:noFill/>
              </a:ln>
              <a:effectLst/>
            </c:spPr>
            <c:extLst>
              <c:ext xmlns:c16="http://schemas.microsoft.com/office/drawing/2014/chart" uri="{C3380CC4-5D6E-409C-BE32-E72D297353CC}">
                <c16:uniqueId val="{00000007-1A35-496F-BAC0-014B97C2E0AE}"/>
              </c:ext>
            </c:extLst>
          </c:dPt>
          <c:dPt>
            <c:idx val="4"/>
            <c:invertIfNegative val="0"/>
            <c:bubble3D val="0"/>
            <c:spPr>
              <a:solidFill>
                <a:srgbClr val="7C878E"/>
              </a:solidFill>
              <a:ln>
                <a:noFill/>
              </a:ln>
              <a:effectLst/>
            </c:spPr>
            <c:extLst>
              <c:ext xmlns:c16="http://schemas.microsoft.com/office/drawing/2014/chart" uri="{C3380CC4-5D6E-409C-BE32-E72D297353CC}">
                <c16:uniqueId val="{00000009-1A35-496F-BAC0-014B97C2E0AE}"/>
              </c:ext>
            </c:extLst>
          </c:dPt>
          <c:dPt>
            <c:idx val="5"/>
            <c:invertIfNegative val="0"/>
            <c:bubble3D val="0"/>
            <c:spPr>
              <a:solidFill>
                <a:srgbClr val="7C878E"/>
              </a:solidFill>
              <a:ln>
                <a:noFill/>
              </a:ln>
              <a:effectLst/>
            </c:spPr>
            <c:extLst>
              <c:ext xmlns:c16="http://schemas.microsoft.com/office/drawing/2014/chart" uri="{C3380CC4-5D6E-409C-BE32-E72D297353CC}">
                <c16:uniqueId val="{0000000B-1A35-496F-BAC0-014B97C2E0AE}"/>
              </c:ext>
            </c:extLst>
          </c:dPt>
          <c:dPt>
            <c:idx val="6"/>
            <c:invertIfNegative val="0"/>
            <c:bubble3D val="0"/>
            <c:spPr>
              <a:solidFill>
                <a:srgbClr val="7C878E"/>
              </a:solidFill>
              <a:ln>
                <a:noFill/>
              </a:ln>
              <a:effectLst/>
            </c:spPr>
            <c:extLst>
              <c:ext xmlns:c16="http://schemas.microsoft.com/office/drawing/2014/chart" uri="{C3380CC4-5D6E-409C-BE32-E72D297353CC}">
                <c16:uniqueId val="{0000000D-1A35-496F-BAC0-014B97C2E0AE}"/>
              </c:ext>
            </c:extLst>
          </c:dPt>
          <c:dPt>
            <c:idx val="7"/>
            <c:invertIfNegative val="0"/>
            <c:bubble3D val="0"/>
            <c:spPr>
              <a:solidFill>
                <a:srgbClr val="7C878E"/>
              </a:solidFill>
              <a:ln>
                <a:noFill/>
              </a:ln>
              <a:effectLst/>
            </c:spPr>
            <c:extLst>
              <c:ext xmlns:c16="http://schemas.microsoft.com/office/drawing/2014/chart" uri="{C3380CC4-5D6E-409C-BE32-E72D297353CC}">
                <c16:uniqueId val="{0000000F-1A35-496F-BAC0-014B97C2E0AE}"/>
              </c:ext>
            </c:extLst>
          </c:dPt>
          <c:dPt>
            <c:idx val="8"/>
            <c:invertIfNegative val="0"/>
            <c:bubble3D val="0"/>
            <c:spPr>
              <a:solidFill>
                <a:srgbClr val="7C878E"/>
              </a:solidFill>
              <a:ln>
                <a:noFill/>
              </a:ln>
              <a:effectLst/>
            </c:spPr>
            <c:extLst>
              <c:ext xmlns:c16="http://schemas.microsoft.com/office/drawing/2014/chart" uri="{C3380CC4-5D6E-409C-BE32-E72D297353CC}">
                <c16:uniqueId val="{00000011-1A35-496F-BAC0-014B97C2E0AE}"/>
              </c:ext>
            </c:extLst>
          </c:dPt>
          <c:dPt>
            <c:idx val="9"/>
            <c:invertIfNegative val="0"/>
            <c:bubble3D val="0"/>
            <c:spPr>
              <a:solidFill>
                <a:srgbClr val="7C878E"/>
              </a:solidFill>
              <a:ln>
                <a:noFill/>
              </a:ln>
              <a:effectLst/>
            </c:spPr>
            <c:extLst>
              <c:ext xmlns:c16="http://schemas.microsoft.com/office/drawing/2014/chart" uri="{C3380CC4-5D6E-409C-BE32-E72D297353CC}">
                <c16:uniqueId val="{00000013-1A35-496F-BAC0-014B97C2E0A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A35-496F-BAC0-014B97C2E0A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A35-496F-BAC0-014B97C2E0AE}"/>
              </c:ext>
            </c:extLst>
          </c:dPt>
          <c:dPt>
            <c:idx val="12"/>
            <c:invertIfNegative val="0"/>
            <c:bubble3D val="0"/>
            <c:spPr>
              <a:solidFill>
                <a:srgbClr val="FBBB27"/>
              </a:solidFill>
              <a:ln>
                <a:noFill/>
              </a:ln>
              <a:effectLst/>
            </c:spPr>
            <c:extLst>
              <c:ext xmlns:c16="http://schemas.microsoft.com/office/drawing/2014/chart" uri="{C3380CC4-5D6E-409C-BE32-E72D297353CC}">
                <c16:uniqueId val="{00000019-1A35-496F-BAC0-014B97C2E0AE}"/>
              </c:ext>
            </c:extLst>
          </c:dPt>
          <c:dPt>
            <c:idx val="13"/>
            <c:invertIfNegative val="0"/>
            <c:bubble3D val="0"/>
            <c:spPr>
              <a:solidFill>
                <a:srgbClr val="95682B"/>
              </a:solidFill>
              <a:ln>
                <a:noFill/>
              </a:ln>
              <a:effectLst/>
            </c:spPr>
            <c:extLst>
              <c:ext xmlns:c16="http://schemas.microsoft.com/office/drawing/2014/chart" uri="{C3380CC4-5D6E-409C-BE32-E72D297353CC}">
                <c16:uniqueId val="{0000001B-1A35-496F-BAC0-014B97C2E0A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A35-496F-BAC0-014B97C2E0A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A35-496F-BAC0-014B97C2E0A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A35-496F-BAC0-014B97C2E0A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A35-496F-BAC0-014B97C2E0A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'F91'!$A$6:$A$38</c:f>
              <c:strCache>
                <c:ptCount val="33"/>
                <c:pt idx="0">
                  <c:v>Morelos</c:v>
                </c:pt>
                <c:pt idx="1">
                  <c:v>Ciudad de México</c:v>
                </c:pt>
                <c:pt idx="2">
                  <c:v>Nayarit</c:v>
                </c:pt>
                <c:pt idx="3">
                  <c:v>Baja California</c:v>
                </c:pt>
                <c:pt idx="4">
                  <c:v>Baja California Sur</c:v>
                </c:pt>
                <c:pt idx="5">
                  <c:v>Quintana Roo</c:v>
                </c:pt>
                <c:pt idx="6">
                  <c:v>Colima</c:v>
                </c:pt>
                <c:pt idx="7">
                  <c:v>Estado de México</c:v>
                </c:pt>
                <c:pt idx="8">
                  <c:v>Michoacán</c:v>
                </c:pt>
                <c:pt idx="9">
                  <c:v>Aguascalientes</c:v>
                </c:pt>
                <c:pt idx="10">
                  <c:v>Coahuila</c:v>
                </c:pt>
                <c:pt idx="11">
                  <c:v>Hidalgo</c:v>
                </c:pt>
                <c:pt idx="12">
                  <c:v>Jalisco</c:v>
                </c:pt>
                <c:pt idx="13">
                  <c:v>Nacional</c:v>
                </c:pt>
                <c:pt idx="14">
                  <c:v>Puebla</c:v>
                </c:pt>
                <c:pt idx="15">
                  <c:v>Zacatecas</c:v>
                </c:pt>
                <c:pt idx="16">
                  <c:v>Guerrero</c:v>
                </c:pt>
                <c:pt idx="17">
                  <c:v>Querétaro</c:v>
                </c:pt>
                <c:pt idx="18">
                  <c:v>Sinaloa</c:v>
                </c:pt>
                <c:pt idx="19">
                  <c:v>Chiapas</c:v>
                </c:pt>
                <c:pt idx="20">
                  <c:v>Tabasco</c:v>
                </c:pt>
                <c:pt idx="21">
                  <c:v>Campeche</c:v>
                </c:pt>
                <c:pt idx="22">
                  <c:v>Sonora</c:v>
                </c:pt>
                <c:pt idx="23">
                  <c:v>Yucatán</c:v>
                </c:pt>
                <c:pt idx="24">
                  <c:v>San Luis Potosí</c:v>
                </c:pt>
                <c:pt idx="25">
                  <c:v>Nuevo León</c:v>
                </c:pt>
                <c:pt idx="26">
                  <c:v>Guanajuato</c:v>
                </c:pt>
                <c:pt idx="27">
                  <c:v>Oaxaca</c:v>
                </c:pt>
                <c:pt idx="28">
                  <c:v>Veracruz</c:v>
                </c:pt>
                <c:pt idx="29">
                  <c:v>Tlaxcala</c:v>
                </c:pt>
                <c:pt idx="30">
                  <c:v>Tamaulipas</c:v>
                </c:pt>
                <c:pt idx="31">
                  <c:v>Chihuahua</c:v>
                </c:pt>
                <c:pt idx="32">
                  <c:v>Durango</c:v>
                </c:pt>
              </c:strCache>
            </c:strRef>
          </c:cat>
          <c:val>
            <c:numRef>
              <c:f>'F91'!$B$6:$B$38</c:f>
              <c:numCache>
                <c:formatCode>0.0</c:formatCode>
                <c:ptCount val="33"/>
                <c:pt idx="0">
                  <c:v>5.8</c:v>
                </c:pt>
                <c:pt idx="1">
                  <c:v>6.3</c:v>
                </c:pt>
                <c:pt idx="2">
                  <c:v>6.3</c:v>
                </c:pt>
                <c:pt idx="3">
                  <c:v>6.3</c:v>
                </c:pt>
                <c:pt idx="4">
                  <c:v>6.4</c:v>
                </c:pt>
                <c:pt idx="5">
                  <c:v>6.4</c:v>
                </c:pt>
                <c:pt idx="6">
                  <c:v>6.4</c:v>
                </c:pt>
                <c:pt idx="7">
                  <c:v>6.5</c:v>
                </c:pt>
                <c:pt idx="8">
                  <c:v>6.6</c:v>
                </c:pt>
                <c:pt idx="9">
                  <c:v>6.7</c:v>
                </c:pt>
                <c:pt idx="10">
                  <c:v>6.8</c:v>
                </c:pt>
                <c:pt idx="11">
                  <c:v>7</c:v>
                </c:pt>
                <c:pt idx="12">
                  <c:v>7</c:v>
                </c:pt>
                <c:pt idx="13">
                  <c:v>7.1</c:v>
                </c:pt>
                <c:pt idx="14">
                  <c:v>7.1</c:v>
                </c:pt>
                <c:pt idx="15">
                  <c:v>7.2</c:v>
                </c:pt>
                <c:pt idx="16">
                  <c:v>7.2</c:v>
                </c:pt>
                <c:pt idx="17">
                  <c:v>7.3</c:v>
                </c:pt>
                <c:pt idx="18">
                  <c:v>7.4</c:v>
                </c:pt>
                <c:pt idx="19">
                  <c:v>7.4</c:v>
                </c:pt>
                <c:pt idx="20">
                  <c:v>7.4</c:v>
                </c:pt>
                <c:pt idx="21">
                  <c:v>7.6</c:v>
                </c:pt>
                <c:pt idx="22">
                  <c:v>7.7</c:v>
                </c:pt>
                <c:pt idx="23">
                  <c:v>7.8</c:v>
                </c:pt>
                <c:pt idx="24">
                  <c:v>7.8</c:v>
                </c:pt>
                <c:pt idx="25">
                  <c:v>7.8</c:v>
                </c:pt>
                <c:pt idx="26">
                  <c:v>7.9</c:v>
                </c:pt>
                <c:pt idx="27">
                  <c:v>8.1</c:v>
                </c:pt>
                <c:pt idx="28">
                  <c:v>8.1</c:v>
                </c:pt>
                <c:pt idx="29">
                  <c:v>8.1</c:v>
                </c:pt>
                <c:pt idx="30">
                  <c:v>8.1999999999999993</c:v>
                </c:pt>
                <c:pt idx="31">
                  <c:v>8.5</c:v>
                </c:pt>
                <c:pt idx="32">
                  <c:v>8.6999999999999993</c:v>
                </c:pt>
              </c:numCache>
            </c:numRef>
          </c:val>
          <c:extLst>
            <c:ext xmlns:c16="http://schemas.microsoft.com/office/drawing/2014/chart" uri="{C3380CC4-5D6E-409C-BE32-E72D297353CC}">
              <c16:uniqueId val="{00000024-1A35-496F-BAC0-014B97C2E0A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609600</xdr:colOff>
      <xdr:row>19</xdr:row>
      <xdr:rowOff>172950</xdr:rowOff>
    </xdr:to>
    <xdr:graphicFrame macro="">
      <xdr:nvGraphicFramePr>
        <xdr:cNvPr id="4" name="Gráfico 3">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390525</xdr:colOff>
      <xdr:row>5</xdr:row>
      <xdr:rowOff>304798</xdr:rowOff>
    </xdr:from>
    <xdr:to>
      <xdr:col>19</xdr:col>
      <xdr:colOff>476925</xdr:colOff>
      <xdr:row>24</xdr:row>
      <xdr:rowOff>48598</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180975</xdr:colOff>
      <xdr:row>5</xdr:row>
      <xdr:rowOff>209550</xdr:rowOff>
    </xdr:from>
    <xdr:to>
      <xdr:col>20</xdr:col>
      <xdr:colOff>267375</xdr:colOff>
      <xdr:row>23</xdr:row>
      <xdr:rowOff>162900</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657225</xdr:colOff>
      <xdr:row>7</xdr:row>
      <xdr:rowOff>142875</xdr:rowOff>
    </xdr:from>
    <xdr:to>
      <xdr:col>15</xdr:col>
      <xdr:colOff>177225</xdr:colOff>
      <xdr:row>39</xdr:row>
      <xdr:rowOff>94875</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749695</xdr:colOff>
      <xdr:row>65</xdr:row>
      <xdr:rowOff>395</xdr:rowOff>
    </xdr:from>
    <xdr:to>
      <xdr:col>10</xdr:col>
      <xdr:colOff>109535</xdr:colOff>
      <xdr:row>88</xdr:row>
      <xdr:rowOff>24208</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704849</xdr:colOff>
      <xdr:row>7</xdr:row>
      <xdr:rowOff>161924</xdr:rowOff>
    </xdr:from>
    <xdr:to>
      <xdr:col>13</xdr:col>
      <xdr:colOff>257175</xdr:colOff>
      <xdr:row>35</xdr:row>
      <xdr:rowOff>119924</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47624</xdr:colOff>
      <xdr:row>7</xdr:row>
      <xdr:rowOff>190499</xdr:rowOff>
    </xdr:from>
    <xdr:to>
      <xdr:col>27</xdr:col>
      <xdr:colOff>761999</xdr:colOff>
      <xdr:row>40</xdr:row>
      <xdr:rowOff>23999</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17</xdr:col>
      <xdr:colOff>647700</xdr:colOff>
      <xdr:row>37</xdr:row>
      <xdr:rowOff>66000</xdr:rowOff>
    </xdr:to>
    <xdr:graphicFrame macro="">
      <xdr:nvGraphicFramePr>
        <xdr:cNvPr id="4" name="Gráfico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4</xdr:row>
      <xdr:rowOff>0</xdr:rowOff>
    </xdr:from>
    <xdr:to>
      <xdr:col>9</xdr:col>
      <xdr:colOff>590551</xdr:colOff>
      <xdr:row>22</xdr:row>
      <xdr:rowOff>114301</xdr:rowOff>
    </xdr:to>
    <xdr:graphicFrame macro="">
      <xdr:nvGraphicFramePr>
        <xdr:cNvPr id="2" name="1 Gráfico">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109536</xdr:colOff>
      <xdr:row>4</xdr:row>
      <xdr:rowOff>114300</xdr:rowOff>
    </xdr:from>
    <xdr:to>
      <xdr:col>14</xdr:col>
      <xdr:colOff>571499</xdr:colOff>
      <xdr:row>22</xdr:row>
      <xdr:rowOff>0</xdr:rowOff>
    </xdr:to>
    <xdr:graphicFrame macro="">
      <xdr:nvGraphicFramePr>
        <xdr:cNvPr id="2" name="1 Gráfico">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3</xdr:row>
      <xdr:rowOff>19049</xdr:rowOff>
    </xdr:from>
    <xdr:to>
      <xdr:col>12</xdr:col>
      <xdr:colOff>704850</xdr:colOff>
      <xdr:row>39</xdr:row>
      <xdr:rowOff>85725</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657225</xdr:colOff>
      <xdr:row>3</xdr:row>
      <xdr:rowOff>9525</xdr:rowOff>
    </xdr:from>
    <xdr:to>
      <xdr:col>14</xdr:col>
      <xdr:colOff>657225</xdr:colOff>
      <xdr:row>39</xdr:row>
      <xdr:rowOff>38100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609600</xdr:colOff>
      <xdr:row>20</xdr:row>
      <xdr:rowOff>1500</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738186</xdr:colOff>
      <xdr:row>4</xdr:row>
      <xdr:rowOff>85725</xdr:rowOff>
    </xdr:from>
    <xdr:to>
      <xdr:col>11</xdr:col>
      <xdr:colOff>438149</xdr:colOff>
      <xdr:row>21</xdr:row>
      <xdr:rowOff>104775</xdr:rowOff>
    </xdr:to>
    <xdr:graphicFrame macro="">
      <xdr:nvGraphicFramePr>
        <xdr:cNvPr id="2" name="1 Gráfico">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3</xdr:row>
      <xdr:rowOff>19049</xdr:rowOff>
    </xdr:from>
    <xdr:to>
      <xdr:col>12</xdr:col>
      <xdr:colOff>704850</xdr:colOff>
      <xdr:row>24</xdr:row>
      <xdr:rowOff>123824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733425</xdr:colOff>
      <xdr:row>2</xdr:row>
      <xdr:rowOff>0</xdr:rowOff>
    </xdr:from>
    <xdr:to>
      <xdr:col>13</xdr:col>
      <xdr:colOff>56625</xdr:colOff>
      <xdr:row>20</xdr:row>
      <xdr:rowOff>48600</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582000</xdr:colOff>
      <xdr:row>25</xdr:row>
      <xdr:rowOff>9600</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161925</xdr:colOff>
      <xdr:row>19</xdr:row>
      <xdr:rowOff>66674</xdr:rowOff>
    </xdr:from>
    <xdr:to>
      <xdr:col>8</xdr:col>
      <xdr:colOff>285750</xdr:colOff>
      <xdr:row>38</xdr:row>
      <xdr:rowOff>152399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171450</xdr:colOff>
      <xdr:row>5</xdr:row>
      <xdr:rowOff>0</xdr:rowOff>
    </xdr:from>
    <xdr:to>
      <xdr:col>9</xdr:col>
      <xdr:colOff>363450</xdr:colOff>
      <xdr:row>26</xdr:row>
      <xdr:rowOff>38700</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142800</xdr:colOff>
      <xdr:row>20</xdr:row>
      <xdr:rowOff>76500</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266700</xdr:colOff>
      <xdr:row>3</xdr:row>
      <xdr:rowOff>123825</xdr:rowOff>
    </xdr:from>
    <xdr:to>
      <xdr:col>10</xdr:col>
      <xdr:colOff>620700</xdr:colOff>
      <xdr:row>25</xdr:row>
      <xdr:rowOff>144825</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465600</xdr:colOff>
      <xdr:row>23</xdr:row>
      <xdr:rowOff>106200</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685800</xdr:colOff>
      <xdr:row>3</xdr:row>
      <xdr:rowOff>142875</xdr:rowOff>
    </xdr:from>
    <xdr:to>
      <xdr:col>10</xdr:col>
      <xdr:colOff>133350</xdr:colOff>
      <xdr:row>25</xdr:row>
      <xdr:rowOff>95250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3</xdr:row>
      <xdr:rowOff>190499</xdr:rowOff>
    </xdr:from>
    <xdr:to>
      <xdr:col>14</xdr:col>
      <xdr:colOff>609600</xdr:colOff>
      <xdr:row>20</xdr:row>
      <xdr:rowOff>1499</xdr:rowOff>
    </xdr:to>
    <xdr:graphicFrame macro="">
      <xdr:nvGraphicFramePr>
        <xdr:cNvPr id="4" name="Gráfico 3">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0</xdr:colOff>
      <xdr:row>5</xdr:row>
      <xdr:rowOff>0</xdr:rowOff>
    </xdr:from>
    <xdr:to>
      <xdr:col>11</xdr:col>
      <xdr:colOff>742800</xdr:colOff>
      <xdr:row>25</xdr:row>
      <xdr:rowOff>142800</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400050</xdr:colOff>
      <xdr:row>2</xdr:row>
      <xdr:rowOff>161925</xdr:rowOff>
    </xdr:from>
    <xdr:to>
      <xdr:col>13</xdr:col>
      <xdr:colOff>380850</xdr:colOff>
      <xdr:row>23</xdr:row>
      <xdr:rowOff>114225</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344400</xdr:colOff>
      <xdr:row>25</xdr:row>
      <xdr:rowOff>85200</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333375</xdr:colOff>
      <xdr:row>6</xdr:row>
      <xdr:rowOff>19049</xdr:rowOff>
    </xdr:from>
    <xdr:to>
      <xdr:col>13</xdr:col>
      <xdr:colOff>191100</xdr:colOff>
      <xdr:row>30</xdr:row>
      <xdr:rowOff>142874</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278400</xdr:colOff>
      <xdr:row>18</xdr:row>
      <xdr:rowOff>173100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238125</xdr:colOff>
      <xdr:row>3</xdr:row>
      <xdr:rowOff>9525</xdr:rowOff>
    </xdr:from>
    <xdr:to>
      <xdr:col>12</xdr:col>
      <xdr:colOff>700125</xdr:colOff>
      <xdr:row>27</xdr:row>
      <xdr:rowOff>49125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5</xdr:row>
      <xdr:rowOff>0</xdr:rowOff>
    </xdr:from>
    <xdr:to>
      <xdr:col>11</xdr:col>
      <xdr:colOff>724800</xdr:colOff>
      <xdr:row>19</xdr:row>
      <xdr:rowOff>162600</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752475</xdr:colOff>
      <xdr:row>3</xdr:row>
      <xdr:rowOff>0</xdr:rowOff>
    </xdr:from>
    <xdr:to>
      <xdr:col>8</xdr:col>
      <xdr:colOff>752475</xdr:colOff>
      <xdr:row>17</xdr:row>
      <xdr:rowOff>76200</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752474</xdr:colOff>
      <xdr:row>4</xdr:row>
      <xdr:rowOff>0</xdr:rowOff>
    </xdr:from>
    <xdr:to>
      <xdr:col>11</xdr:col>
      <xdr:colOff>257175</xdr:colOff>
      <xdr:row>36</xdr:row>
      <xdr:rowOff>133350</xdr:rowOff>
    </xdr:to>
    <xdr:graphicFrame macro="">
      <xdr:nvGraphicFramePr>
        <xdr:cNvPr id="2" name="4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0</xdr:colOff>
      <xdr:row>5</xdr:row>
      <xdr:rowOff>0</xdr:rowOff>
    </xdr:from>
    <xdr:to>
      <xdr:col>18</xdr:col>
      <xdr:colOff>333375</xdr:colOff>
      <xdr:row>32</xdr:row>
      <xdr:rowOff>123825</xdr:rowOff>
    </xdr:to>
    <xdr:graphicFrame macro="">
      <xdr:nvGraphicFramePr>
        <xdr:cNvPr id="2" name="5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609600</xdr:colOff>
      <xdr:row>20</xdr:row>
      <xdr:rowOff>1500</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4</xdr:row>
      <xdr:rowOff>161925</xdr:rowOff>
    </xdr:from>
    <xdr:to>
      <xdr:col>9</xdr:col>
      <xdr:colOff>114300</xdr:colOff>
      <xdr:row>22</xdr:row>
      <xdr:rowOff>47625</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752474</xdr:colOff>
      <xdr:row>4</xdr:row>
      <xdr:rowOff>180974</xdr:rowOff>
    </xdr:from>
    <xdr:to>
      <xdr:col>11</xdr:col>
      <xdr:colOff>57149</xdr:colOff>
      <xdr:row>33</xdr:row>
      <xdr:rowOff>152399</xdr:rowOff>
    </xdr:to>
    <xdr:graphicFrame macro="">
      <xdr:nvGraphicFramePr>
        <xdr:cNvPr id="2" name="1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495300</xdr:colOff>
      <xdr:row>5</xdr:row>
      <xdr:rowOff>76200</xdr:rowOff>
    </xdr:from>
    <xdr:to>
      <xdr:col>9</xdr:col>
      <xdr:colOff>495300</xdr:colOff>
      <xdr:row>22</xdr:row>
      <xdr:rowOff>66675</xdr:rowOff>
    </xdr:to>
    <xdr:graphicFrame macro="">
      <xdr:nvGraphicFramePr>
        <xdr:cNvPr id="2" name="1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733425</xdr:colOff>
      <xdr:row>5</xdr:row>
      <xdr:rowOff>66675</xdr:rowOff>
    </xdr:from>
    <xdr:to>
      <xdr:col>11</xdr:col>
      <xdr:colOff>190500</xdr:colOff>
      <xdr:row>39</xdr:row>
      <xdr:rowOff>38100</xdr:rowOff>
    </xdr:to>
    <xdr:graphicFrame macro="">
      <xdr:nvGraphicFramePr>
        <xdr:cNvPr id="2" name="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0</xdr:colOff>
      <xdr:row>5</xdr:row>
      <xdr:rowOff>104775</xdr:rowOff>
    </xdr:from>
    <xdr:to>
      <xdr:col>11</xdr:col>
      <xdr:colOff>161925</xdr:colOff>
      <xdr:row>42</xdr:row>
      <xdr:rowOff>152400</xdr:rowOff>
    </xdr:to>
    <xdr:graphicFrame macro="">
      <xdr:nvGraphicFramePr>
        <xdr:cNvPr id="2" name="2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4762</xdr:colOff>
      <xdr:row>6</xdr:row>
      <xdr:rowOff>9524</xdr:rowOff>
    </xdr:from>
    <xdr:to>
      <xdr:col>13</xdr:col>
      <xdr:colOff>447675</xdr:colOff>
      <xdr:row>21</xdr:row>
      <xdr:rowOff>180975</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79</xdr:col>
      <xdr:colOff>36740</xdr:colOff>
      <xdr:row>2</xdr:row>
      <xdr:rowOff>27214</xdr:rowOff>
    </xdr:from>
    <xdr:to>
      <xdr:col>95</xdr:col>
      <xdr:colOff>802821</xdr:colOff>
      <xdr:row>44</xdr:row>
      <xdr:rowOff>13606</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4761</xdr:colOff>
      <xdr:row>5</xdr:row>
      <xdr:rowOff>47624</xdr:rowOff>
    </xdr:from>
    <xdr:to>
      <xdr:col>13</xdr:col>
      <xdr:colOff>561974</xdr:colOff>
      <xdr:row>20</xdr:row>
      <xdr:rowOff>190499</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4</xdr:row>
      <xdr:rowOff>0</xdr:rowOff>
    </xdr:from>
    <xdr:to>
      <xdr:col>15</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34</xdr:row>
      <xdr:rowOff>45000</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628650</xdr:colOff>
      <xdr:row>3</xdr:row>
      <xdr:rowOff>123824</xdr:rowOff>
    </xdr:from>
    <xdr:to>
      <xdr:col>22</xdr:col>
      <xdr:colOff>250650</xdr:colOff>
      <xdr:row>24</xdr:row>
      <xdr:rowOff>167099</xdr:rowOff>
    </xdr:to>
    <xdr:graphicFrame macro="">
      <xdr:nvGraphicFramePr>
        <xdr:cNvPr id="3" name="Gráfico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0</xdr:colOff>
      <xdr:row>4</xdr:row>
      <xdr:rowOff>0</xdr:rowOff>
    </xdr:from>
    <xdr:to>
      <xdr:col>11</xdr:col>
      <xdr:colOff>24000</xdr:colOff>
      <xdr:row>21</xdr:row>
      <xdr:rowOff>1500</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609599</xdr:colOff>
      <xdr:row>4</xdr:row>
      <xdr:rowOff>0</xdr:rowOff>
    </xdr:from>
    <xdr:to>
      <xdr:col>14</xdr:col>
      <xdr:colOff>457199</xdr:colOff>
      <xdr:row>21</xdr:row>
      <xdr:rowOff>1500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34</xdr:row>
      <xdr:rowOff>45000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0</xdr:colOff>
      <xdr:row>4</xdr:row>
      <xdr:rowOff>0</xdr:rowOff>
    </xdr:from>
    <xdr:to>
      <xdr:col>15</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457200</xdr:colOff>
      <xdr:row>35</xdr:row>
      <xdr:rowOff>45000</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546100</xdr:colOff>
      <xdr:row>21</xdr:row>
      <xdr:rowOff>127000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761999</xdr:colOff>
      <xdr:row>4</xdr:row>
      <xdr:rowOff>0</xdr:rowOff>
    </xdr:from>
    <xdr:to>
      <xdr:col>12</xdr:col>
      <xdr:colOff>609599</xdr:colOff>
      <xdr:row>21</xdr:row>
      <xdr:rowOff>1500</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609600</xdr:colOff>
      <xdr:row>21</xdr:row>
      <xdr:rowOff>1500</xdr:rowOff>
    </xdr:to>
    <xdr:graphicFrame macro="">
      <xdr:nvGraphicFramePr>
        <xdr:cNvPr id="2" name="Gráfico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546100</xdr:colOff>
      <xdr:row>34</xdr:row>
      <xdr:rowOff>171450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457200</xdr:colOff>
      <xdr:row>24</xdr:row>
      <xdr:rowOff>1500</xdr:rowOff>
    </xdr:to>
    <xdr:graphicFrame macro="">
      <xdr:nvGraphicFramePr>
        <xdr:cNvPr id="2" name="Gráfico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9524</xdr:colOff>
      <xdr:row>5</xdr:row>
      <xdr:rowOff>19049</xdr:rowOff>
    </xdr:from>
    <xdr:to>
      <xdr:col>24</xdr:col>
      <xdr:colOff>63630</xdr:colOff>
      <xdr:row>23</xdr:row>
      <xdr:rowOff>110849</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457200</xdr:colOff>
      <xdr:row>24</xdr:row>
      <xdr:rowOff>1500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6</xdr:row>
      <xdr:rowOff>190499</xdr:rowOff>
    </xdr:from>
    <xdr:to>
      <xdr:col>16</xdr:col>
      <xdr:colOff>457200</xdr:colOff>
      <xdr:row>24</xdr:row>
      <xdr:rowOff>1499</xdr:rowOff>
    </xdr:to>
    <xdr:graphicFrame macro="">
      <xdr:nvGraphicFramePr>
        <xdr:cNvPr id="2" name="Gráfico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457200</xdr:colOff>
      <xdr:row>24</xdr:row>
      <xdr:rowOff>1500</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457200</xdr:colOff>
      <xdr:row>30</xdr:row>
      <xdr:rowOff>87000</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457200</xdr:colOff>
      <xdr:row>24</xdr:row>
      <xdr:rowOff>1500</xdr:rowOff>
    </xdr:to>
    <xdr:graphicFrame macro="">
      <xdr:nvGraphicFramePr>
        <xdr:cNvPr id="2" name="Gráfico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7</xdr:row>
      <xdr:rowOff>0</xdr:rowOff>
    </xdr:from>
    <xdr:to>
      <xdr:col>15</xdr:col>
      <xdr:colOff>457200</xdr:colOff>
      <xdr:row>24</xdr:row>
      <xdr:rowOff>1500</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457200</xdr:colOff>
      <xdr:row>30</xdr:row>
      <xdr:rowOff>87000</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28</xdr:row>
      <xdr:rowOff>36000</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31</xdr:row>
      <xdr:rowOff>76500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628649</xdr:colOff>
      <xdr:row>12</xdr:row>
      <xdr:rowOff>9525</xdr:rowOff>
    </xdr:from>
    <xdr:to>
      <xdr:col>21</xdr:col>
      <xdr:colOff>657225</xdr:colOff>
      <xdr:row>38</xdr:row>
      <xdr:rowOff>76200</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581023</xdr:colOff>
      <xdr:row>3</xdr:row>
      <xdr:rowOff>123825</xdr:rowOff>
    </xdr:from>
    <xdr:to>
      <xdr:col>16</xdr:col>
      <xdr:colOff>355423</xdr:colOff>
      <xdr:row>39</xdr:row>
      <xdr:rowOff>105825</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742950</xdr:colOff>
      <xdr:row>3</xdr:row>
      <xdr:rowOff>171450</xdr:rowOff>
    </xdr:from>
    <xdr:to>
      <xdr:col>12</xdr:col>
      <xdr:colOff>742950</xdr:colOff>
      <xdr:row>15</xdr:row>
      <xdr:rowOff>57150</xdr:rowOff>
    </xdr:to>
    <xdr:graphicFrame macro="">
      <xdr:nvGraphicFramePr>
        <xdr:cNvPr id="3" name="2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9525</xdr:colOff>
      <xdr:row>3</xdr:row>
      <xdr:rowOff>180975</xdr:rowOff>
    </xdr:from>
    <xdr:to>
      <xdr:col>16</xdr:col>
      <xdr:colOff>381001</xdr:colOff>
      <xdr:row>44</xdr:row>
      <xdr:rowOff>133351</xdr:rowOff>
    </xdr:to>
    <xdr:graphicFrame macro="">
      <xdr:nvGraphicFramePr>
        <xdr:cNvPr id="2" name="1 Gráfico">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552450</xdr:colOff>
      <xdr:row>6</xdr:row>
      <xdr:rowOff>57150</xdr:rowOff>
    </xdr:from>
    <xdr:to>
      <xdr:col>13</xdr:col>
      <xdr:colOff>152400</xdr:colOff>
      <xdr:row>16</xdr:row>
      <xdr:rowOff>0</xdr:rowOff>
    </xdr:to>
    <xdr:graphicFrame macro="">
      <xdr:nvGraphicFramePr>
        <xdr:cNvPr id="2" name="1 Gráfico">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761998</xdr:colOff>
      <xdr:row>3</xdr:row>
      <xdr:rowOff>114299</xdr:rowOff>
    </xdr:from>
    <xdr:to>
      <xdr:col>13</xdr:col>
      <xdr:colOff>245998</xdr:colOff>
      <xdr:row>19</xdr:row>
      <xdr:rowOff>142874</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29</xdr:row>
      <xdr:rowOff>97500</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19048</xdr:colOff>
      <xdr:row>6</xdr:row>
      <xdr:rowOff>28573</xdr:rowOff>
    </xdr:from>
    <xdr:to>
      <xdr:col>20</xdr:col>
      <xdr:colOff>105448</xdr:colOff>
      <xdr:row>25</xdr:row>
      <xdr:rowOff>143848</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0</xdr:colOff>
      <xdr:row>4</xdr:row>
      <xdr:rowOff>0</xdr:rowOff>
    </xdr:from>
    <xdr:to>
      <xdr:col>13</xdr:col>
      <xdr:colOff>457200</xdr:colOff>
      <xdr:row>21</xdr:row>
      <xdr:rowOff>1500</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3</xdr:col>
      <xdr:colOff>0</xdr:colOff>
      <xdr:row>5</xdr:row>
      <xdr:rowOff>0</xdr:rowOff>
    </xdr:from>
    <xdr:to>
      <xdr:col>7</xdr:col>
      <xdr:colOff>441600</xdr:colOff>
      <xdr:row>29</xdr:row>
      <xdr:rowOff>108000</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32</xdr:row>
      <xdr:rowOff>66000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32</xdr:row>
      <xdr:rowOff>66000</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0</xdr:colOff>
      <xdr:row>4</xdr:row>
      <xdr:rowOff>0</xdr:rowOff>
    </xdr:from>
    <xdr:to>
      <xdr:col>12</xdr:col>
      <xdr:colOff>457200</xdr:colOff>
      <xdr:row>32</xdr:row>
      <xdr:rowOff>66000</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D/ENO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ocupacion"/>
      <sheetName val="F.32"/>
      <sheetName val="F.33"/>
      <sheetName val="F.34"/>
      <sheetName val="F.35"/>
      <sheetName val="F.36"/>
      <sheetName val="F.37"/>
      <sheetName val="T5"/>
      <sheetName val="T6"/>
      <sheetName val="Poblacion ocupada"/>
      <sheetName val="Informaliad"/>
      <sheetName val="Salarios minimos"/>
      <sheetName val="Salarios $$"/>
    </sheetNames>
    <sheetDataSet>
      <sheetData sheetId="0">
        <row r="55">
          <cell r="A55" t="str">
            <v>Tabasco</v>
          </cell>
          <cell r="B55">
            <v>7.3641350440059998</v>
          </cell>
        </row>
        <row r="56">
          <cell r="A56" t="str">
            <v>Ciudad de México</v>
          </cell>
          <cell r="B56">
            <v>5.1117500338569997</v>
          </cell>
        </row>
        <row r="57">
          <cell r="A57" t="str">
            <v>Durango</v>
          </cell>
          <cell r="B57">
            <v>4.5560041242880001</v>
          </cell>
        </row>
        <row r="58">
          <cell r="A58" t="str">
            <v>Sonora</v>
          </cell>
          <cell r="B58">
            <v>4.4941686976230004</v>
          </cell>
        </row>
        <row r="59">
          <cell r="A59" t="str">
            <v>Estado de México</v>
          </cell>
          <cell r="B59">
            <v>4.4025089425620001</v>
          </cell>
        </row>
        <row r="60">
          <cell r="A60" t="str">
            <v xml:space="preserve">Coahuila </v>
          </cell>
          <cell r="B60">
            <v>4.1640649105229999</v>
          </cell>
        </row>
        <row r="61">
          <cell r="A61" t="str">
            <v xml:space="preserve">Nayarit </v>
          </cell>
          <cell r="B61">
            <v>4.0988370342199998</v>
          </cell>
        </row>
        <row r="62">
          <cell r="A62" t="str">
            <v>Guanajuato</v>
          </cell>
          <cell r="B62">
            <v>3.8889903127590002</v>
          </cell>
        </row>
        <row r="63">
          <cell r="A63" t="str">
            <v>Colima</v>
          </cell>
          <cell r="B63">
            <v>3.8555796421430002</v>
          </cell>
        </row>
        <row r="64">
          <cell r="A64" t="str">
            <v>Tlaxcala</v>
          </cell>
          <cell r="B64">
            <v>3.8100419649120001</v>
          </cell>
        </row>
        <row r="65">
          <cell r="A65" t="str">
            <v>Baja California Sur</v>
          </cell>
          <cell r="B65">
            <v>3.6586089009060001</v>
          </cell>
        </row>
        <row r="66">
          <cell r="A66" t="str">
            <v>Tamaulipas</v>
          </cell>
          <cell r="B66">
            <v>3.6580794757550001</v>
          </cell>
        </row>
        <row r="67">
          <cell r="A67" t="str">
            <v>Sinaloa</v>
          </cell>
          <cell r="B67">
            <v>3.546509157359</v>
          </cell>
        </row>
        <row r="68">
          <cell r="A68" t="str">
            <v>Campeche</v>
          </cell>
          <cell r="B68">
            <v>3.4796521500000002</v>
          </cell>
        </row>
        <row r="69">
          <cell r="A69" t="str">
            <v>Nuevo León</v>
          </cell>
          <cell r="B69">
            <v>3.4791930868429999</v>
          </cell>
        </row>
        <row r="70">
          <cell r="A70" t="str">
            <v>Nacional</v>
          </cell>
          <cell r="B70">
            <v>3.4647699677060002</v>
          </cell>
        </row>
        <row r="71">
          <cell r="A71" t="str">
            <v>Chiapas</v>
          </cell>
          <cell r="B71">
            <v>3.4152567349949998</v>
          </cell>
        </row>
        <row r="72">
          <cell r="A72" t="str">
            <v>Aguascalientes</v>
          </cell>
          <cell r="B72">
            <v>3.328207892335</v>
          </cell>
        </row>
        <row r="73">
          <cell r="A73" t="str">
            <v>Quintana Roo</v>
          </cell>
          <cell r="B73">
            <v>2.9988769217029998</v>
          </cell>
        </row>
        <row r="74">
          <cell r="A74" t="str">
            <v xml:space="preserve">Veracruz </v>
          </cell>
          <cell r="B74">
            <v>2.9316074617179999</v>
          </cell>
        </row>
        <row r="75">
          <cell r="A75" t="str">
            <v>Jalisco</v>
          </cell>
          <cell r="B75">
            <v>2.826275601231</v>
          </cell>
        </row>
        <row r="76">
          <cell r="A76" t="str">
            <v>Puebla</v>
          </cell>
          <cell r="B76">
            <v>2.7923126917049998</v>
          </cell>
        </row>
        <row r="77">
          <cell r="A77" t="str">
            <v>Zacatecas</v>
          </cell>
          <cell r="B77">
            <v>2.769437670571</v>
          </cell>
        </row>
        <row r="78">
          <cell r="A78" t="str">
            <v>Baja California</v>
          </cell>
          <cell r="B78">
            <v>2.7641857047829999</v>
          </cell>
        </row>
        <row r="79">
          <cell r="A79" t="str">
            <v>Querétaro</v>
          </cell>
          <cell r="B79">
            <v>2.6572247899999999</v>
          </cell>
        </row>
        <row r="80">
          <cell r="A80" t="str">
            <v>Chihuahua</v>
          </cell>
          <cell r="B80">
            <v>2.6561204763039998</v>
          </cell>
        </row>
        <row r="81">
          <cell r="A81" t="str">
            <v xml:space="preserve">Michoacán </v>
          </cell>
          <cell r="B81">
            <v>2.4059017193969998</v>
          </cell>
        </row>
        <row r="82">
          <cell r="A82" t="str">
            <v>Hidalgo</v>
          </cell>
          <cell r="B82">
            <v>2.326567081041</v>
          </cell>
        </row>
        <row r="83">
          <cell r="A83" t="str">
            <v>San Luis Potosí</v>
          </cell>
          <cell r="B83">
            <v>2.1879497333110001</v>
          </cell>
        </row>
        <row r="84">
          <cell r="A84" t="str">
            <v>Morelos</v>
          </cell>
          <cell r="B84">
            <v>2.061116126915</v>
          </cell>
        </row>
        <row r="85">
          <cell r="A85" t="str">
            <v>Guerrero</v>
          </cell>
          <cell r="B85">
            <v>1.8140000000000001</v>
          </cell>
        </row>
        <row r="86">
          <cell r="A86" t="str">
            <v>Oaxaca</v>
          </cell>
          <cell r="B86">
            <v>1.807108324239</v>
          </cell>
        </row>
        <row r="87">
          <cell r="A87" t="str">
            <v>Yucatán</v>
          </cell>
          <cell r="B87">
            <v>1.6711610487799999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roberto.galindo\Documents\empleo_imss\empleos_abril\zmg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berto Galindo Acosta" refreshedDate="43614.655731481478" createdVersion="6" refreshedVersion="6" minRefreshableVersion="3" recordCount="53">
  <cacheSource type="worksheet">
    <worksheetSource ref="A1:G54" sheet="zmg" r:id="rId2"/>
  </cacheSource>
  <cacheFields count="7">
    <cacheField name="CLAVE" numFmtId="0">
      <sharedItems count="6">
        <s v="39"/>
        <s v="70"/>
        <s v="97"/>
        <s v="98"/>
        <s v="101"/>
        <s v="120"/>
      </sharedItems>
    </cacheField>
    <cacheField name="Municipio.x" numFmtId="0">
      <sharedItems count="6">
        <s v="Guadalajara"/>
        <s v="El Salto"/>
        <s v="Tlajomulco de Zúñiga"/>
        <s v="Tlaquepaque"/>
        <s v="Tonalá"/>
        <s v="Zapopan"/>
      </sharedItems>
    </cacheField>
    <cacheField name="Municipio.y" numFmtId="0">
      <sharedItems count="6">
        <s v="Guadalajara"/>
        <s v="El Salto"/>
        <s v="Tlajomulco De Zuñiga"/>
        <s v="Tlaquepaque"/>
        <s v="Tonala"/>
        <s v="Zapopan"/>
      </sharedItems>
    </cacheField>
    <cacheField name="División_económica" numFmtId="0">
      <sharedItems count="9">
        <s v="AGRICULTURA, GANADERIA, SILVICULTURA, PESCA Y CAZA"/>
        <s v="COMERCIO"/>
        <s v="IND.ELECTRICA Y CAPTACION Y SUMINISTRO DE AGUA POT"/>
        <s v="INDUSTRIA DE LA CONSTRUCCION"/>
        <s v="INDUSTRIAS DE TRANSFORMACION"/>
        <s v="INDUSTRIAS EXTRACTIVAS"/>
        <s v="SERVICIOS PARA EMPRESAS, PERSONAS Y EL HOGAR"/>
        <s v="SERVICIOS SOCIALES Y COMUNALES"/>
        <s v="TRANSPORTES Y COMUNICACIONES"/>
      </sharedItems>
    </cacheField>
    <cacheField name="Trab_aseg" numFmtId="0">
      <sharedItems containsSemiMixedTypes="0" containsString="0" containsNumber="1" containsInteger="1" minValue="10" maxValue="175445"/>
    </cacheField>
    <cacheField name="cns" numFmtId="0">
      <sharedItems containsSemiMixedTypes="0" containsString="0" containsNumber="1" containsInteger="1" minValue="1" maxValue="9"/>
    </cacheField>
    <cacheField name="part" numFmtId="0">
      <sharedItems containsSemiMixedTypes="0" containsString="0" containsNumber="1" minValue="1.7061261207909094E-4" maxValue="0.74112914250004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
  <r>
    <x v="0"/>
    <x v="0"/>
    <x v="0"/>
    <x v="0"/>
    <n v="6376"/>
    <n v="1"/>
    <n v="8.9902976414568906E-3"/>
  </r>
  <r>
    <x v="0"/>
    <x v="0"/>
    <x v="0"/>
    <x v="1"/>
    <n v="152594"/>
    <n v="2"/>
    <n v="0.21516083411237025"/>
  </r>
  <r>
    <x v="0"/>
    <x v="0"/>
    <x v="0"/>
    <x v="2"/>
    <n v="4434"/>
    <n v="3"/>
    <n v="6.252035718666853E-3"/>
  </r>
  <r>
    <x v="0"/>
    <x v="0"/>
    <x v="0"/>
    <x v="3"/>
    <n v="44038"/>
    <n v="4"/>
    <n v="6.2094530667264516E-2"/>
  </r>
  <r>
    <x v="0"/>
    <x v="0"/>
    <x v="0"/>
    <x v="4"/>
    <n v="123518"/>
    <n v="5"/>
    <n v="0.17416304643624095"/>
  </r>
  <r>
    <x v="0"/>
    <x v="0"/>
    <x v="0"/>
    <x v="5"/>
    <n v="121"/>
    <n v="6"/>
    <n v="1.7061261207909094E-4"/>
  </r>
  <r>
    <x v="0"/>
    <x v="0"/>
    <x v="0"/>
    <x v="6"/>
    <n v="171235"/>
    <n v="7"/>
    <n v="0.24144504652366228"/>
  </r>
  <r>
    <x v="0"/>
    <x v="0"/>
    <x v="0"/>
    <x v="7"/>
    <n v="175445"/>
    <n v="8"/>
    <n v="0.2473812374067447"/>
  </r>
  <r>
    <x v="0"/>
    <x v="0"/>
    <x v="0"/>
    <x v="8"/>
    <n v="31448"/>
    <n v="9"/>
    <n v="4.4342358881514478E-2"/>
  </r>
  <r>
    <x v="1"/>
    <x v="1"/>
    <x v="1"/>
    <x v="0"/>
    <n v="184"/>
    <n v="1"/>
    <n v="3.5932587341574395E-3"/>
  </r>
  <r>
    <x v="1"/>
    <x v="1"/>
    <x v="1"/>
    <x v="1"/>
    <n v="3387"/>
    <n v="2"/>
    <n v="6.6143300720604606E-2"/>
  </r>
  <r>
    <x v="1"/>
    <x v="1"/>
    <x v="1"/>
    <x v="2"/>
    <n v="12"/>
    <n v="3"/>
    <n v="2.3434296092331126E-4"/>
  </r>
  <r>
    <x v="1"/>
    <x v="1"/>
    <x v="1"/>
    <x v="3"/>
    <n v="2439"/>
    <n v="4"/>
    <n v="4.7630206807663014E-2"/>
  </r>
  <r>
    <x v="1"/>
    <x v="1"/>
    <x v="1"/>
    <x v="4"/>
    <n v="37951"/>
    <n v="5"/>
    <n v="0.7411291425000488"/>
  </r>
  <r>
    <x v="1"/>
    <x v="1"/>
    <x v="1"/>
    <x v="6"/>
    <n v="3538"/>
    <n v="7"/>
    <n v="6.9092116312222937E-2"/>
  </r>
  <r>
    <x v="1"/>
    <x v="1"/>
    <x v="1"/>
    <x v="7"/>
    <n v="279"/>
    <n v="8"/>
    <n v="5.4484738414669869E-3"/>
  </r>
  <r>
    <x v="1"/>
    <x v="1"/>
    <x v="1"/>
    <x v="8"/>
    <n v="3417"/>
    <n v="9"/>
    <n v="6.6729158122912885E-2"/>
  </r>
  <r>
    <x v="2"/>
    <x v="2"/>
    <x v="2"/>
    <x v="0"/>
    <n v="1086"/>
    <n v="1"/>
    <n v="1.2470001952026088E-2"/>
  </r>
  <r>
    <x v="2"/>
    <x v="2"/>
    <x v="2"/>
    <x v="1"/>
    <n v="12325"/>
    <n v="2"/>
    <n v="0.14152189139845445"/>
  </r>
  <r>
    <x v="2"/>
    <x v="2"/>
    <x v="2"/>
    <x v="2"/>
    <n v="69"/>
    <n v="3"/>
    <n v="7.9229294170331504E-4"/>
  </r>
  <r>
    <x v="2"/>
    <x v="2"/>
    <x v="2"/>
    <x v="3"/>
    <n v="8489"/>
    <n v="4"/>
    <n v="9.7474996842310743E-2"/>
  </r>
  <r>
    <x v="2"/>
    <x v="2"/>
    <x v="2"/>
    <x v="4"/>
    <n v="44060"/>
    <n v="5"/>
    <n v="0.50591923204997191"/>
  </r>
  <r>
    <x v="2"/>
    <x v="2"/>
    <x v="2"/>
    <x v="5"/>
    <n v="48"/>
    <n v="6"/>
    <n v="5.5116030727187133E-4"/>
  </r>
  <r>
    <x v="2"/>
    <x v="2"/>
    <x v="2"/>
    <x v="6"/>
    <n v="7400"/>
    <n v="7"/>
    <n v="8.497054737108016E-2"/>
  </r>
  <r>
    <x v="2"/>
    <x v="2"/>
    <x v="2"/>
    <x v="7"/>
    <n v="7208"/>
    <n v="8"/>
    <n v="8.2765906141992668E-2"/>
  </r>
  <r>
    <x v="2"/>
    <x v="2"/>
    <x v="2"/>
    <x v="8"/>
    <n v="6404"/>
    <n v="9"/>
    <n v="7.3533970995188824E-2"/>
  </r>
  <r>
    <x v="3"/>
    <x v="3"/>
    <x v="3"/>
    <x v="0"/>
    <n v="337"/>
    <n v="1"/>
    <n v="2.9964877962032634E-3"/>
  </r>
  <r>
    <x v="3"/>
    <x v="3"/>
    <x v="3"/>
    <x v="1"/>
    <n v="25669"/>
    <n v="2"/>
    <n v="0.22823989685679991"/>
  </r>
  <r>
    <x v="3"/>
    <x v="3"/>
    <x v="3"/>
    <x v="2"/>
    <n v="272"/>
    <n v="3"/>
    <n v="2.4185302093984794E-3"/>
  </r>
  <r>
    <x v="3"/>
    <x v="3"/>
    <x v="3"/>
    <x v="3"/>
    <n v="10680"/>
    <n v="4"/>
    <n v="9.4962877339616766E-2"/>
  </r>
  <r>
    <x v="3"/>
    <x v="3"/>
    <x v="3"/>
    <x v="4"/>
    <n v="34951"/>
    <n v="5"/>
    <n v="0.31077224025252298"/>
  </r>
  <r>
    <x v="3"/>
    <x v="3"/>
    <x v="3"/>
    <x v="5"/>
    <n v="190"/>
    <n v="6"/>
    <n v="1.6894144845062907E-3"/>
  </r>
  <r>
    <x v="3"/>
    <x v="3"/>
    <x v="3"/>
    <x v="6"/>
    <n v="17361"/>
    <n v="7"/>
    <n v="0.15436802560796692"/>
  </r>
  <r>
    <x v="3"/>
    <x v="3"/>
    <x v="3"/>
    <x v="7"/>
    <n v="10567"/>
    <n v="8"/>
    <n v="9.3958120304094603E-2"/>
  </r>
  <r>
    <x v="3"/>
    <x v="3"/>
    <x v="3"/>
    <x v="8"/>
    <n v="12438"/>
    <n v="9"/>
    <n v="0.11059440714889077"/>
  </r>
  <r>
    <x v="4"/>
    <x v="4"/>
    <x v="4"/>
    <x v="0"/>
    <n v="168"/>
    <n v="1"/>
    <n v="5.8595793659098044E-3"/>
  </r>
  <r>
    <x v="4"/>
    <x v="4"/>
    <x v="4"/>
    <x v="1"/>
    <n v="6452"/>
    <n v="2"/>
    <n v="0.22503575040982177"/>
  </r>
  <r>
    <x v="4"/>
    <x v="4"/>
    <x v="4"/>
    <x v="2"/>
    <n v="10"/>
    <n v="3"/>
    <n v="3.4878448606605978E-4"/>
  </r>
  <r>
    <x v="4"/>
    <x v="4"/>
    <x v="4"/>
    <x v="3"/>
    <n v="2382"/>
    <n v="4"/>
    <n v="8.3080464580935445E-2"/>
  </r>
  <r>
    <x v="4"/>
    <x v="4"/>
    <x v="4"/>
    <x v="4"/>
    <n v="6351"/>
    <n v="5"/>
    <n v="0.22151302710055457"/>
  </r>
  <r>
    <x v="4"/>
    <x v="4"/>
    <x v="4"/>
    <x v="5"/>
    <n v="25"/>
    <n v="6"/>
    <n v="8.7196121516514946E-4"/>
  </r>
  <r>
    <x v="4"/>
    <x v="4"/>
    <x v="4"/>
    <x v="6"/>
    <n v="4094"/>
    <n v="7"/>
    <n v="0.14279236859544486"/>
  </r>
  <r>
    <x v="4"/>
    <x v="4"/>
    <x v="4"/>
    <x v="7"/>
    <n v="4193"/>
    <n v="8"/>
    <n v="0.14624533500749887"/>
  </r>
  <r>
    <x v="4"/>
    <x v="4"/>
    <x v="4"/>
    <x v="8"/>
    <n v="4996"/>
    <n v="9"/>
    <n v="0.17425272923860347"/>
  </r>
  <r>
    <x v="5"/>
    <x v="5"/>
    <x v="5"/>
    <x v="0"/>
    <n v="5905"/>
    <n v="1"/>
    <n v="1.4810411681790592E-2"/>
  </r>
  <r>
    <x v="5"/>
    <x v="5"/>
    <x v="5"/>
    <x v="1"/>
    <n v="85352"/>
    <n v="2"/>
    <n v="0.21407252461713644"/>
  </r>
  <r>
    <x v="5"/>
    <x v="5"/>
    <x v="5"/>
    <x v="2"/>
    <n v="2340"/>
    <n v="3"/>
    <n v="5.8689861702607938E-3"/>
  </r>
  <r>
    <x v="5"/>
    <x v="5"/>
    <x v="5"/>
    <x v="3"/>
    <n v="46333"/>
    <n v="4"/>
    <n v="0.11620843428491169"/>
  </r>
  <r>
    <x v="5"/>
    <x v="5"/>
    <x v="5"/>
    <x v="4"/>
    <n v="114865"/>
    <n v="5"/>
    <n v="0.28809448566111373"/>
  </r>
  <r>
    <x v="5"/>
    <x v="5"/>
    <x v="5"/>
    <x v="5"/>
    <n v="246"/>
    <n v="6"/>
    <n v="6.1699598200177575E-4"/>
  </r>
  <r>
    <x v="5"/>
    <x v="5"/>
    <x v="5"/>
    <x v="6"/>
    <n v="98396"/>
    <n v="7"/>
    <n v="0.24678836034571841"/>
  </r>
  <r>
    <x v="5"/>
    <x v="5"/>
    <x v="5"/>
    <x v="7"/>
    <n v="36219"/>
    <n v="8"/>
    <n v="9.084137183789559E-2"/>
  </r>
  <r>
    <x v="5"/>
    <x v="5"/>
    <x v="5"/>
    <x v="8"/>
    <n v="9050"/>
    <n v="9"/>
    <n v="2.269842941917102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C66" firstHeaderRow="0" firstDataRow="1" firstDataCol="1"/>
  <pivotFields count="7">
    <pivotField showAll="0">
      <items count="7">
        <item x="4"/>
        <item x="5"/>
        <item x="0"/>
        <item x="1"/>
        <item x="2"/>
        <item x="3"/>
        <item t="default"/>
      </items>
    </pivotField>
    <pivotField axis="axisRow" showAll="0">
      <items count="7">
        <item x="1"/>
        <item x="0"/>
        <item x="2"/>
        <item x="3"/>
        <item x="4"/>
        <item x="5"/>
        <item t="default"/>
      </items>
    </pivotField>
    <pivotField showAll="0">
      <items count="7">
        <item x="1"/>
        <item x="0"/>
        <item x="2"/>
        <item x="3"/>
        <item x="4"/>
        <item x="5"/>
        <item t="default"/>
      </items>
    </pivotField>
    <pivotField axis="axisRow" showAll="0">
      <items count="10">
        <item x="0"/>
        <item x="1"/>
        <item x="2"/>
        <item x="3"/>
        <item x="4"/>
        <item x="5"/>
        <item x="6"/>
        <item x="7"/>
        <item x="8"/>
        <item t="default"/>
      </items>
    </pivotField>
    <pivotField dataField="1" showAll="0"/>
    <pivotField showAll="0"/>
    <pivotField dataField="1" showAll="0"/>
  </pivotFields>
  <rowFields count="2">
    <field x="1"/>
    <field x="3"/>
  </rowFields>
  <rowItems count="60">
    <i>
      <x/>
    </i>
    <i r="1">
      <x/>
    </i>
    <i r="1">
      <x v="1"/>
    </i>
    <i r="1">
      <x v="2"/>
    </i>
    <i r="1">
      <x v="3"/>
    </i>
    <i r="1">
      <x v="4"/>
    </i>
    <i r="1">
      <x v="6"/>
    </i>
    <i r="1">
      <x v="7"/>
    </i>
    <i r="1">
      <x v="8"/>
    </i>
    <i>
      <x v="1"/>
    </i>
    <i r="1">
      <x/>
    </i>
    <i r="1">
      <x v="1"/>
    </i>
    <i r="1">
      <x v="2"/>
    </i>
    <i r="1">
      <x v="3"/>
    </i>
    <i r="1">
      <x v="4"/>
    </i>
    <i r="1">
      <x v="5"/>
    </i>
    <i r="1">
      <x v="6"/>
    </i>
    <i r="1">
      <x v="7"/>
    </i>
    <i r="1">
      <x v="8"/>
    </i>
    <i>
      <x v="2"/>
    </i>
    <i r="1">
      <x/>
    </i>
    <i r="1">
      <x v="1"/>
    </i>
    <i r="1">
      <x v="2"/>
    </i>
    <i r="1">
      <x v="3"/>
    </i>
    <i r="1">
      <x v="4"/>
    </i>
    <i r="1">
      <x v="5"/>
    </i>
    <i r="1">
      <x v="6"/>
    </i>
    <i r="1">
      <x v="7"/>
    </i>
    <i r="1">
      <x v="8"/>
    </i>
    <i>
      <x v="3"/>
    </i>
    <i r="1">
      <x/>
    </i>
    <i r="1">
      <x v="1"/>
    </i>
    <i r="1">
      <x v="2"/>
    </i>
    <i r="1">
      <x v="3"/>
    </i>
    <i r="1">
      <x v="4"/>
    </i>
    <i r="1">
      <x v="5"/>
    </i>
    <i r="1">
      <x v="6"/>
    </i>
    <i r="1">
      <x v="7"/>
    </i>
    <i r="1">
      <x v="8"/>
    </i>
    <i>
      <x v="4"/>
    </i>
    <i r="1">
      <x/>
    </i>
    <i r="1">
      <x v="1"/>
    </i>
    <i r="1">
      <x v="2"/>
    </i>
    <i r="1">
      <x v="3"/>
    </i>
    <i r="1">
      <x v="4"/>
    </i>
    <i r="1">
      <x v="5"/>
    </i>
    <i r="1">
      <x v="6"/>
    </i>
    <i r="1">
      <x v="7"/>
    </i>
    <i r="1">
      <x v="8"/>
    </i>
    <i>
      <x v="5"/>
    </i>
    <i r="1">
      <x/>
    </i>
    <i r="1">
      <x v="1"/>
    </i>
    <i r="1">
      <x v="2"/>
    </i>
    <i r="1">
      <x v="3"/>
    </i>
    <i r="1">
      <x v="4"/>
    </i>
    <i r="1">
      <x v="5"/>
    </i>
    <i r="1">
      <x v="6"/>
    </i>
    <i r="1">
      <x v="7"/>
    </i>
    <i r="1">
      <x v="8"/>
    </i>
    <i t="grand">
      <x/>
    </i>
  </rowItems>
  <colFields count="1">
    <field x="-2"/>
  </colFields>
  <colItems count="2">
    <i>
      <x/>
    </i>
    <i i="1">
      <x v="1"/>
    </i>
  </colItems>
  <dataFields count="2">
    <dataField name="Suma de Trab_aseg" fld="4" baseField="0" baseItem="0"/>
    <dataField name="Suma de par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0.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1.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2.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3.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4.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127"/>
  <sheetViews>
    <sheetView tabSelected="1" topLeftCell="C1" workbookViewId="0"/>
  </sheetViews>
  <sheetFormatPr baseColWidth="10" defaultRowHeight="15" x14ac:dyDescent="0.25"/>
  <cols>
    <col min="1" max="2" width="11.42578125" hidden="1" customWidth="1"/>
    <col min="4" max="4" width="126.140625" customWidth="1"/>
  </cols>
  <sheetData>
    <row r="1" spans="1:4" x14ac:dyDescent="0.25">
      <c r="C1" s="325" t="s">
        <v>1323</v>
      </c>
    </row>
    <row r="2" spans="1:4" x14ac:dyDescent="0.25">
      <c r="C2" s="19" t="s">
        <v>1332</v>
      </c>
    </row>
    <row r="4" spans="1:4" x14ac:dyDescent="0.25">
      <c r="C4" s="326" t="s">
        <v>1324</v>
      </c>
      <c r="D4" s="326" t="s">
        <v>1331</v>
      </c>
    </row>
    <row r="5" spans="1:4" x14ac:dyDescent="0.25">
      <c r="A5" t="s">
        <v>1325</v>
      </c>
      <c r="B5">
        <v>1</v>
      </c>
      <c r="C5" t="str">
        <f>CONCATENATE(A5," ",B5)</f>
        <v>Tabla 1</v>
      </c>
      <c r="D5" s="31" t="str">
        <f>'T1'!A1</f>
        <v>Tabla 1. Alimentos con mayor ponderación en el INPC con precios reportados por la UCMA A.C.</v>
      </c>
    </row>
    <row r="6" spans="1:4" x14ac:dyDescent="0.25">
      <c r="A6" t="s">
        <v>1325</v>
      </c>
      <c r="B6">
        <v>2</v>
      </c>
      <c r="C6" t="str">
        <f t="shared" ref="C6:C74" si="0">CONCATENATE(A6," ",B6)</f>
        <v>Tabla 2</v>
      </c>
      <c r="D6" s="31" t="str">
        <f>'T2'!A1</f>
        <v>Tabla 2. Total de nuevas propiedades Airbnb por año y municipio 2011-Marzo 2019.</v>
      </c>
    </row>
    <row r="7" spans="1:4" x14ac:dyDescent="0.25">
      <c r="A7" t="s">
        <v>1325</v>
      </c>
      <c r="B7">
        <v>3</v>
      </c>
      <c r="C7" t="str">
        <f t="shared" si="0"/>
        <v>Tabla 3</v>
      </c>
      <c r="D7" s="31" t="str">
        <f>'T3'!A1</f>
        <v>Tabla 3. Principales características de la oferta de Airbnb</v>
      </c>
    </row>
    <row r="8" spans="1:4" x14ac:dyDescent="0.25">
      <c r="A8" t="s">
        <v>1325</v>
      </c>
      <c r="B8">
        <v>4</v>
      </c>
      <c r="C8" t="str">
        <f t="shared" si="0"/>
        <v>Tabla 4</v>
      </c>
      <c r="D8" s="31" t="str">
        <f>'T4'!A1</f>
        <v>Tabla 4. Empleos en Jalisco por sector de actividad económica, primer cuatrimestre de 2019</v>
      </c>
    </row>
    <row r="9" spans="1:4" x14ac:dyDescent="0.25">
      <c r="A9" t="s">
        <v>1325</v>
      </c>
      <c r="B9">
        <v>5</v>
      </c>
      <c r="C9" t="str">
        <f t="shared" si="0"/>
        <v>Tabla 5</v>
      </c>
      <c r="D9" s="31" t="str">
        <f>'T5'!A1</f>
        <v>Tabla 5. Empleos en Jalisco por sector de actividad económica, primer cuatrimestre de 2019</v>
      </c>
    </row>
    <row r="10" spans="1:4" x14ac:dyDescent="0.25">
      <c r="A10" t="s">
        <v>1325</v>
      </c>
      <c r="B10">
        <v>6</v>
      </c>
      <c r="C10" t="str">
        <f t="shared" si="0"/>
        <v>Tabla 6</v>
      </c>
      <c r="D10" s="31" t="str">
        <f>'T6'!$A$1</f>
        <v>Tabla 6. Rango de Salario por nivel de estudios para Jalisco, primer trimestre de 2019</v>
      </c>
    </row>
    <row r="11" spans="1:4" x14ac:dyDescent="0.25">
      <c r="A11" t="s">
        <v>1325</v>
      </c>
      <c r="B11">
        <v>7</v>
      </c>
      <c r="C11" t="str">
        <f t="shared" si="0"/>
        <v>Tabla 7</v>
      </c>
      <c r="D11" s="31" t="str">
        <f>'T7'!$A$1</f>
        <v>Tabla 7. Rango de Salario por nivel de estudios Nacional, primer trimestre de 2019</v>
      </c>
    </row>
    <row r="12" spans="1:4" x14ac:dyDescent="0.25">
      <c r="A12" t="s">
        <v>1325</v>
      </c>
      <c r="B12">
        <v>8</v>
      </c>
      <c r="C12" t="str">
        <f t="shared" si="0"/>
        <v>Tabla 8</v>
      </c>
      <c r="D12" s="31" t="str">
        <f>'T8'!$A$1</f>
        <v>Tabla 8. Inversión Extranjera Directa en Jalisco por sectores, primer trimestre 2019, cifras preliminares</v>
      </c>
    </row>
    <row r="13" spans="1:4" x14ac:dyDescent="0.25">
      <c r="A13" t="s">
        <v>1325</v>
      </c>
      <c r="B13">
        <v>9</v>
      </c>
      <c r="C13" t="str">
        <f t="shared" si="0"/>
        <v>Tabla 9</v>
      </c>
      <c r="D13" s="31" t="str">
        <f>'T9'!$A$1</f>
        <v>Tabla 9. Comparativo Inversión Extranjera Directa en Jalisco por sectores, primer trimestre 2019, cifras preliminares</v>
      </c>
    </row>
    <row r="14" spans="1:4" x14ac:dyDescent="0.25">
      <c r="A14" t="s">
        <v>1325</v>
      </c>
      <c r="B14">
        <v>10</v>
      </c>
      <c r="C14" t="str">
        <f t="shared" si="0"/>
        <v>Tabla 10</v>
      </c>
      <c r="D14" s="31" t="str">
        <f>'T10'!$A$1</f>
        <v>Tabla 10. IED Nacional, primer trimestre 2012-2019, comparativo</v>
      </c>
    </row>
    <row r="15" spans="1:4" x14ac:dyDescent="0.25">
      <c r="A15" t="s">
        <v>1325</v>
      </c>
      <c r="B15">
        <v>11</v>
      </c>
      <c r="C15" t="str">
        <f>CONCATENATE(A15," ",B15)</f>
        <v>Tabla 11</v>
      </c>
      <c r="D15" s="31" t="str">
        <f>'T11'!$A$1</f>
        <v>Tabla 11. Participación porcentual y variación anual del valor de la producción de principales subsectores manufactureros en Jalisco, marzo 2019</v>
      </c>
    </row>
    <row r="16" spans="1:4" x14ac:dyDescent="0.25">
      <c r="A16" t="s">
        <v>1325</v>
      </c>
      <c r="B16">
        <v>12</v>
      </c>
      <c r="C16" t="str">
        <f t="shared" ref="C16:C20" si="1">CONCATENATE(A16," ",B16)</f>
        <v>Tabla 12</v>
      </c>
      <c r="D16" s="31" t="str">
        <f>'T12'!$A$1</f>
        <v>Tabla 12. Participación porcentual y variación anual del personal ocupado en principales subsectores manufactureros en Jalisco, marzo 2019</v>
      </c>
    </row>
    <row r="17" spans="1:4" x14ac:dyDescent="0.25">
      <c r="A17" t="s">
        <v>1325</v>
      </c>
      <c r="B17">
        <v>13</v>
      </c>
      <c r="C17" t="str">
        <f t="shared" si="1"/>
        <v>Tabla 13</v>
      </c>
      <c r="D17" s="31" t="str">
        <f>'T13'!$A$1</f>
        <v>Tabla 13. Número de cabezas sacrificadas. Nacional y Jalisco, anual 2017-2018, enero-marzo 2019</v>
      </c>
    </row>
    <row r="18" spans="1:4" x14ac:dyDescent="0.25">
      <c r="A18" t="s">
        <v>1325</v>
      </c>
      <c r="B18">
        <v>14</v>
      </c>
      <c r="C18" t="str">
        <f t="shared" si="1"/>
        <v>Tabla 14</v>
      </c>
      <c r="D18" s="31" t="str">
        <f>'T14'!$A$1</f>
        <v>Tabla 14. Producción de carne en canal. Nacional y Jalisco, anual 2017-2018, enero-marzo 2019</v>
      </c>
    </row>
    <row r="19" spans="1:4" x14ac:dyDescent="0.25">
      <c r="A19" t="s">
        <v>1325</v>
      </c>
      <c r="B19">
        <v>15</v>
      </c>
      <c r="C19" t="str">
        <f t="shared" si="1"/>
        <v>Tabla 15</v>
      </c>
      <c r="D19" s="31" t="str">
        <f>'T15'!$A$1</f>
        <v>Tabla 15. Valor de producción de carne en canal, nacional y Jalisco, anual 2017-2018, enero-marzo 2019</v>
      </c>
    </row>
    <row r="20" spans="1:4" x14ac:dyDescent="0.25">
      <c r="A20" t="s">
        <v>1325</v>
      </c>
      <c r="B20">
        <v>16</v>
      </c>
      <c r="C20" t="str">
        <f t="shared" si="1"/>
        <v>Tabla 16</v>
      </c>
      <c r="D20" s="31" t="str">
        <f>'T16'!$A$1</f>
        <v>Tabla 16. Empleo formal en la ZMG, abril 2019</v>
      </c>
    </row>
    <row r="21" spans="1:4" x14ac:dyDescent="0.25">
      <c r="A21" t="s">
        <v>1326</v>
      </c>
      <c r="B21">
        <v>1</v>
      </c>
      <c r="C21" t="str">
        <f t="shared" si="0"/>
        <v>Figura 1</v>
      </c>
      <c r="D21" s="31" t="str">
        <f>'F1'!A1</f>
        <v>Figura 1. Precio al menudeo de los cinco alimentos con mayor crecimiento porcentual en mayo 2019</v>
      </c>
    </row>
    <row r="22" spans="1:4" x14ac:dyDescent="0.25">
      <c r="A22" t="s">
        <v>1326</v>
      </c>
      <c r="B22">
        <v>2</v>
      </c>
      <c r="C22" t="str">
        <f t="shared" si="0"/>
        <v>Figura 2</v>
      </c>
      <c r="D22" s="31" t="str">
        <f>'F2'!$A$1</f>
        <v>Figura 2. Precio al mayoreo de los cinco alimentos con mayor crecimiento porcentual en mayo 2019</v>
      </c>
    </row>
    <row r="23" spans="1:4" x14ac:dyDescent="0.25">
      <c r="A23" t="s">
        <v>1326</v>
      </c>
      <c r="B23">
        <v>3</v>
      </c>
      <c r="C23" t="str">
        <f t="shared" si="0"/>
        <v>Figura 3</v>
      </c>
      <c r="D23" s="31" t="str">
        <f>'F3'!$A$1</f>
        <v>Figura 3. Precio al menudeo de los cinco alimentos con mayor decremento porcentual en mayo 2019</v>
      </c>
    </row>
    <row r="24" spans="1:4" x14ac:dyDescent="0.25">
      <c r="A24" t="s">
        <v>1326</v>
      </c>
      <c r="B24">
        <v>4</v>
      </c>
      <c r="C24" t="str">
        <f t="shared" si="0"/>
        <v>Figura 4</v>
      </c>
      <c r="D24" s="31" t="str">
        <f>'F4'!$A$1</f>
        <v>Figura 4. Precio al mayoreo de los cinco alimentos con mayor decremento porcentual en mayo 2019</v>
      </c>
    </row>
    <row r="25" spans="1:4" x14ac:dyDescent="0.25">
      <c r="A25" t="s">
        <v>1326</v>
      </c>
      <c r="B25">
        <v>5</v>
      </c>
      <c r="C25" t="str">
        <f t="shared" si="0"/>
        <v>Figura 5</v>
      </c>
      <c r="D25" s="31" t="str">
        <f>'F5'!$A$1</f>
        <v>Figura 5. Alimentos con Mayor Ponderación en el INPC</v>
      </c>
    </row>
    <row r="26" spans="1:4" x14ac:dyDescent="0.25">
      <c r="A26" t="s">
        <v>1326</v>
      </c>
      <c r="B26">
        <v>6</v>
      </c>
      <c r="C26" t="str">
        <f t="shared" si="0"/>
        <v>Figura 6</v>
      </c>
      <c r="D26" s="31" t="str">
        <f>'F6'!$A$1</f>
        <v>Figura 6. Inflación mensual anualizada, enero 2013, abril 2019, 2a. quincena julio 2018=100</v>
      </c>
    </row>
    <row r="27" spans="1:4" x14ac:dyDescent="0.25">
      <c r="A27" t="s">
        <v>1326</v>
      </c>
      <c r="B27">
        <v>7</v>
      </c>
      <c r="C27" t="str">
        <f t="shared" si="0"/>
        <v>Figura 7</v>
      </c>
      <c r="D27" s="31" t="str">
        <f>'F7'!$A$1</f>
        <v>Figura 7. Inflación mensual anualizada por ciudades, abril 2019, 2a. quincena julio 2018=100</v>
      </c>
    </row>
    <row r="28" spans="1:4" x14ac:dyDescent="0.25">
      <c r="A28" t="s">
        <v>1326</v>
      </c>
      <c r="B28">
        <v>8</v>
      </c>
      <c r="C28" t="str">
        <f t="shared" si="0"/>
        <v>Figura 8</v>
      </c>
      <c r="D28" s="31" t="str">
        <f>'F8'!$A$1</f>
        <v>Figura 8. Precio gasolina en Jalisco. Febrero - marzo 2019</v>
      </c>
    </row>
    <row r="29" spans="1:4" x14ac:dyDescent="0.25">
      <c r="A29" t="s">
        <v>1326</v>
      </c>
      <c r="B29">
        <v>9</v>
      </c>
      <c r="C29" t="str">
        <f t="shared" si="0"/>
        <v>Figura 9</v>
      </c>
      <c r="D29" s="31" t="str">
        <f>'F9'!$A$1</f>
        <v>Figura 9. Promedio mensual de gasolina regular en Jalisco y nacional, enero 2017 - abril 2019, a pesos constantes</v>
      </c>
    </row>
    <row r="30" spans="1:4" x14ac:dyDescent="0.25">
      <c r="A30" t="s">
        <v>1326</v>
      </c>
      <c r="B30">
        <v>10</v>
      </c>
      <c r="C30" t="str">
        <f t="shared" si="0"/>
        <v>Figura 10</v>
      </c>
      <c r="D30" s="31" t="str">
        <f>'F10'!$A$1</f>
        <v>Figura 10.  Precio promedio mensual gasolina premium Jalisco y nacional, enero 2017 a abril 2019, a pesos constantes</v>
      </c>
    </row>
    <row r="31" spans="1:4" x14ac:dyDescent="0.25">
      <c r="A31" t="s">
        <v>1326</v>
      </c>
      <c r="B31">
        <v>11</v>
      </c>
      <c r="C31" t="str">
        <f t="shared" si="0"/>
        <v>Figura 11</v>
      </c>
      <c r="D31" s="31" t="str">
        <f>'F11'!$A$1</f>
        <v>Figura 11.  Precio promedio mensual de diésel en Jalisco y nacional, enero 2017- abril 2019, a pesos constantes</v>
      </c>
    </row>
    <row r="32" spans="1:4" x14ac:dyDescent="0.25">
      <c r="A32" t="s">
        <v>1326</v>
      </c>
      <c r="B32">
        <v>12</v>
      </c>
      <c r="C32" t="str">
        <f t="shared" si="0"/>
        <v>Figura 12</v>
      </c>
      <c r="D32" s="31" t="str">
        <f>'F12'!$A$1</f>
        <v>Figura 12. Precio promedio gasolina regular, premium y diésel por entidad federativa, abril 2019</v>
      </c>
    </row>
    <row r="33" spans="1:4" x14ac:dyDescent="0.25">
      <c r="A33" t="s">
        <v>1326</v>
      </c>
      <c r="B33">
        <v>13</v>
      </c>
      <c r="C33" t="str">
        <f t="shared" si="0"/>
        <v>Figura 13</v>
      </c>
      <c r="D33" s="31" t="str">
        <f>'F13'!$A$1</f>
        <v>Figura 13. Variación anual trimestral. 2013 a 2018, 2017=100</v>
      </c>
    </row>
    <row r="34" spans="1:4" x14ac:dyDescent="0.25">
      <c r="A34" t="s">
        <v>1326</v>
      </c>
      <c r="B34">
        <v>14</v>
      </c>
      <c r="C34" t="str">
        <f t="shared" si="0"/>
        <v>Figura 14</v>
      </c>
      <c r="D34" s="31" t="str">
        <f>'F14'!$A$1</f>
        <v>Figura 14. Comparativo Estatal del índice de precios de SHF. 1er trimestre de 2019, 2017=100</v>
      </c>
    </row>
    <row r="35" spans="1:4" x14ac:dyDescent="0.25">
      <c r="A35" t="s">
        <v>1326</v>
      </c>
      <c r="B35">
        <v>15</v>
      </c>
      <c r="C35" t="str">
        <f t="shared" si="0"/>
        <v>Figura 15</v>
      </c>
      <c r="D35" s="31" t="str">
        <f>'F15'!$A$1</f>
        <v>Figura 15. Comparativo Municipal del índice de precios de SHF. 1er trimestre de 2019, 2017=100</v>
      </c>
    </row>
    <row r="36" spans="1:4" x14ac:dyDescent="0.25">
      <c r="A36" t="s">
        <v>1326</v>
      </c>
      <c r="B36">
        <v>16</v>
      </c>
      <c r="C36" t="str">
        <f t="shared" si="0"/>
        <v>Figura 16</v>
      </c>
      <c r="D36" s="31" t="str">
        <f>'F16'!$A$1</f>
        <v>Figura 16. Total acumulado de propiedades Airbnb para la Zona Metropolitana de Guadalajara</v>
      </c>
    </row>
    <row r="37" spans="1:4" x14ac:dyDescent="0.25">
      <c r="A37" t="s">
        <v>1326</v>
      </c>
      <c r="B37">
        <v>17</v>
      </c>
      <c r="C37" t="str">
        <f t="shared" si="0"/>
        <v>Figura 17</v>
      </c>
      <c r="D37" s="31" t="str">
        <f>'F17'!$A$1</f>
        <v>Figura 17. Empleos generados abril 1998-2019</v>
      </c>
    </row>
    <row r="38" spans="1:4" x14ac:dyDescent="0.25">
      <c r="A38" t="s">
        <v>1326</v>
      </c>
      <c r="B38">
        <v>18</v>
      </c>
      <c r="C38" t="str">
        <f t="shared" si="0"/>
        <v>Figura 18</v>
      </c>
      <c r="D38" s="31" t="str">
        <f>'F18'!$A$1</f>
        <v>Figura 18. Empleos generados por entidad federativa, abril 2019</v>
      </c>
    </row>
    <row r="39" spans="1:4" x14ac:dyDescent="0.25">
      <c r="A39" t="s">
        <v>1326</v>
      </c>
      <c r="B39">
        <v>19</v>
      </c>
      <c r="C39" t="str">
        <f t="shared" si="0"/>
        <v>Figura 19</v>
      </c>
      <c r="D39" s="31" t="str">
        <f>'F19'!$A$1</f>
        <v>Figura 19. Variación porcentual mensual de empleos generados por entidad federativa, marzo-abril 2019</v>
      </c>
    </row>
    <row r="40" spans="1:4" x14ac:dyDescent="0.25">
      <c r="A40" t="s">
        <v>1326</v>
      </c>
      <c r="B40">
        <v>20</v>
      </c>
      <c r="C40" t="str">
        <f t="shared" si="0"/>
        <v>Figura 20</v>
      </c>
      <c r="D40" s="31" t="str">
        <f>'F20'!$A$1</f>
        <v>Figura 20. Empleos nuevos del primer cuatrimestre  1998-2019</v>
      </c>
    </row>
    <row r="41" spans="1:4" x14ac:dyDescent="0.25">
      <c r="A41" t="s">
        <v>1326</v>
      </c>
      <c r="B41">
        <v>21</v>
      </c>
      <c r="C41" t="str">
        <f t="shared" si="0"/>
        <v>Figura 21</v>
      </c>
      <c r="D41" s="31" t="str">
        <f>'F21'!$A$1</f>
        <v>Figura 21. Empleos generados por entidad federativa, primer cuatrimestre 2019</v>
      </c>
    </row>
    <row r="42" spans="1:4" x14ac:dyDescent="0.25">
      <c r="A42" t="s">
        <v>1326</v>
      </c>
      <c r="B42">
        <v>22</v>
      </c>
      <c r="C42" t="str">
        <f t="shared" si="0"/>
        <v>Figura 22</v>
      </c>
      <c r="D42" s="31" t="str">
        <f>'F22'!$A$1</f>
        <v>Figura 22. Trabajadores asegurados registrados en Jalisco, 2013-2019</v>
      </c>
    </row>
    <row r="43" spans="1:4" x14ac:dyDescent="0.25">
      <c r="A43" t="s">
        <v>1326</v>
      </c>
      <c r="B43">
        <v>23</v>
      </c>
      <c r="C43" t="str">
        <f t="shared" si="0"/>
        <v>Figura 23</v>
      </c>
      <c r="D43" s="31" t="str">
        <f>'F23'!$A$1</f>
        <v xml:space="preserve">Figura 23. Trabajadores asegurados por entidad federativa, abril 2019 </v>
      </c>
    </row>
    <row r="44" spans="1:4" x14ac:dyDescent="0.25">
      <c r="A44" t="s">
        <v>1326</v>
      </c>
      <c r="B44">
        <v>24</v>
      </c>
      <c r="C44" t="str">
        <f t="shared" si="0"/>
        <v>Figura 24</v>
      </c>
      <c r="D44" s="31" t="str">
        <f>'F24'!$A$1</f>
        <v>Figura 24.  Trabajadores asegurados en Jalisco por sector, 2013- abril 2019</v>
      </c>
    </row>
    <row r="45" spans="1:4" x14ac:dyDescent="0.25">
      <c r="A45" t="s">
        <v>1326</v>
      </c>
      <c r="B45">
        <v>25</v>
      </c>
      <c r="C45" t="str">
        <f t="shared" si="0"/>
        <v>Figura 25</v>
      </c>
      <c r="D45" s="31" t="str">
        <f>'F25'!$A$1</f>
        <v>Figura 25. Porcentaje de participación de trabajadores asegurados por división de actividad económica en Jalisco, abril 2019</v>
      </c>
    </row>
    <row r="46" spans="1:4" x14ac:dyDescent="0.25">
      <c r="A46" t="s">
        <v>1326</v>
      </c>
      <c r="B46">
        <v>26</v>
      </c>
      <c r="C46" t="str">
        <f t="shared" si="0"/>
        <v>Figura 26</v>
      </c>
      <c r="D46" s="31" t="str">
        <f>'F26'!$A$1</f>
        <v>Figura 26. Serie histórica del empleo en Agricultura, ganadería, silvicultura, pesca y caza de Jalisco, 2013- abril 2019</v>
      </c>
    </row>
    <row r="47" spans="1:4" x14ac:dyDescent="0.25">
      <c r="A47" t="s">
        <v>1326</v>
      </c>
      <c r="B47">
        <v>27</v>
      </c>
      <c r="C47" t="str">
        <f t="shared" si="0"/>
        <v>Figura 27</v>
      </c>
      <c r="D47" s="31" t="str">
        <f>'F27'!$A$1</f>
        <v>Figura 27. Distribución porcentual del sector agropecuario de Jalisco por subsector, abril 2019</v>
      </c>
    </row>
    <row r="48" spans="1:4" x14ac:dyDescent="0.25">
      <c r="A48" t="s">
        <v>1326</v>
      </c>
      <c r="B48">
        <v>28</v>
      </c>
      <c r="C48" t="str">
        <f t="shared" si="0"/>
        <v>Figura 28</v>
      </c>
      <c r="D48" s="31" t="str">
        <f>'F28'!A1</f>
        <v>Figura 28. Serie histórica del empleo en el sector industria de transformación de Jalisco, 2013- abril 2019</v>
      </c>
    </row>
    <row r="49" spans="1:4" x14ac:dyDescent="0.25">
      <c r="A49" t="s">
        <v>1326</v>
      </c>
      <c r="B49">
        <v>29</v>
      </c>
      <c r="C49" t="str">
        <f t="shared" si="0"/>
        <v>Figura 29</v>
      </c>
      <c r="D49" s="31" t="str">
        <f>'F29'!$A$1</f>
        <v>Figura 29. Distribución porcentual de los trabajadores asegurados del sector industrial de Jalisco por subsector, abril 2019</v>
      </c>
    </row>
    <row r="50" spans="1:4" x14ac:dyDescent="0.25">
      <c r="A50" t="s">
        <v>1326</v>
      </c>
      <c r="B50">
        <v>30</v>
      </c>
      <c r="C50" t="str">
        <f t="shared" si="0"/>
        <v>Figura 30</v>
      </c>
      <c r="D50" s="31" t="str">
        <f>'F30'!$A$1</f>
        <v>Figura 30. Serie histórica de los empleos formales en el sector Comercio de Jalisco, 2013-abril 2019</v>
      </c>
    </row>
    <row r="51" spans="1:4" x14ac:dyDescent="0.25">
      <c r="A51" t="s">
        <v>1326</v>
      </c>
      <c r="B51">
        <v>31</v>
      </c>
      <c r="C51" t="str">
        <f t="shared" si="0"/>
        <v>Figura 31</v>
      </c>
      <c r="D51" s="31" t="str">
        <f>'F31'!$A$1</f>
        <v>Figura 31. Distribución porcentual del sector comercio de Jalisco por subsector, abril 2019</v>
      </c>
    </row>
    <row r="52" spans="1:4" x14ac:dyDescent="0.25">
      <c r="A52" t="s">
        <v>1326</v>
      </c>
      <c r="B52">
        <v>32</v>
      </c>
      <c r="C52" t="str">
        <f t="shared" si="0"/>
        <v>Figura 32</v>
      </c>
      <c r="D52" s="31" t="str">
        <f>'F32'!$A$1</f>
        <v>Figura 32. Serie histórica del sector Servicios de Jalisco, 2013-abril 2019</v>
      </c>
    </row>
    <row r="53" spans="1:4" x14ac:dyDescent="0.25">
      <c r="A53" t="s">
        <v>1326</v>
      </c>
      <c r="B53">
        <v>33</v>
      </c>
      <c r="C53" t="str">
        <f t="shared" si="0"/>
        <v>Figura 33</v>
      </c>
      <c r="D53" s="31" t="str">
        <f>'F33'!$A$1</f>
        <v>Figura 23. Porcentaje de participación del sector servicios, abril 2019</v>
      </c>
    </row>
    <row r="54" spans="1:4" x14ac:dyDescent="0.25">
      <c r="A54" t="s">
        <v>1326</v>
      </c>
      <c r="B54">
        <v>34</v>
      </c>
      <c r="C54" t="str">
        <f t="shared" si="0"/>
        <v>Figura 34</v>
      </c>
      <c r="D54" s="31" t="str">
        <f>'F34'!$A$1</f>
        <v>Figura 34. Patrones registrados en Jalisco, 2013-abril 2019</v>
      </c>
    </row>
    <row r="55" spans="1:4" x14ac:dyDescent="0.25">
      <c r="A55" t="s">
        <v>1326</v>
      </c>
      <c r="B55">
        <v>35</v>
      </c>
      <c r="C55" t="str">
        <f t="shared" si="0"/>
        <v>Figura 35</v>
      </c>
      <c r="D55" s="31" t="str">
        <f>'F35'!$A$1</f>
        <v>Figura 35. Patrones registrados en Jalisco, por división económica, marzo 2019</v>
      </c>
    </row>
    <row r="56" spans="1:4" x14ac:dyDescent="0.25">
      <c r="A56" t="s">
        <v>1326</v>
      </c>
      <c r="B56">
        <v>36</v>
      </c>
      <c r="C56" t="str">
        <f t="shared" si="0"/>
        <v>Figura 36</v>
      </c>
      <c r="D56" s="31" t="str">
        <f>'F36'!$A$1</f>
        <v>Figura 36. Salario diario asociado a trabajadores asegurados en el IMSS Jalisco, 2013- enero 2019, pesos por día</v>
      </c>
    </row>
    <row r="57" spans="1:4" x14ac:dyDescent="0.25">
      <c r="A57" t="s">
        <v>1326</v>
      </c>
      <c r="B57">
        <v>37</v>
      </c>
      <c r="C57" t="str">
        <f t="shared" si="0"/>
        <v>Figura 37</v>
      </c>
      <c r="D57" s="31" t="str">
        <f>'F37'!$A$1</f>
        <v>Figura 37. Tasa de desocupación de Jalisco, primer trimestre de 2018 y 2019</v>
      </c>
    </row>
    <row r="58" spans="1:4" x14ac:dyDescent="0.25">
      <c r="A58" t="s">
        <v>1326</v>
      </c>
      <c r="B58">
        <v>38</v>
      </c>
      <c r="C58" t="str">
        <f t="shared" si="0"/>
        <v>Figura 38</v>
      </c>
      <c r="D58" s="31" t="str">
        <f>'F38'!$A$1</f>
        <v>Figura 38. Tasa de desocupación por entidad federativa, primer trimestre de 2019</v>
      </c>
    </row>
    <row r="59" spans="1:4" x14ac:dyDescent="0.25">
      <c r="A59" t="s">
        <v>1326</v>
      </c>
      <c r="B59">
        <v>39</v>
      </c>
      <c r="C59" t="str">
        <f t="shared" si="0"/>
        <v>Figura 39</v>
      </c>
      <c r="D59" s="31" t="str">
        <f>'F39'!$A$1</f>
        <v>Figura 39. Variación porcentual de la tasa de desocupación por entidad federativa, IV trimestre 2018 vs I trimestre 2019</v>
      </c>
    </row>
    <row r="60" spans="1:4" x14ac:dyDescent="0.25">
      <c r="A60" t="s">
        <v>1326</v>
      </c>
      <c r="B60">
        <v>40</v>
      </c>
      <c r="C60" t="str">
        <f t="shared" si="0"/>
        <v>Figura 40</v>
      </c>
      <c r="D60" s="31" t="str">
        <f>'F40'!$A$1</f>
        <v>Figura 40. Composición de la población de 15 años y más de Jalisco, primer trimestre 2019</v>
      </c>
    </row>
    <row r="61" spans="1:4" x14ac:dyDescent="0.25">
      <c r="A61" t="s">
        <v>1326</v>
      </c>
      <c r="B61">
        <v>41</v>
      </c>
      <c r="C61" t="str">
        <f t="shared" si="0"/>
        <v>Figura 41</v>
      </c>
      <c r="D61" s="31" t="str">
        <f>'F41'!$A$1</f>
        <v>Figura 41. Tasa de Informalidad Laboral por entidad federativa, cuarto primer trimestre 2019</v>
      </c>
    </row>
    <row r="62" spans="1:4" x14ac:dyDescent="0.25">
      <c r="A62" t="s">
        <v>1326</v>
      </c>
      <c r="B62">
        <v>42</v>
      </c>
      <c r="C62" t="str">
        <f t="shared" si="0"/>
        <v>Figura 42</v>
      </c>
      <c r="D62" s="31" t="str">
        <f>'F42'!$A$1</f>
        <v>Figura 42. Tasa de desocupación en Jalisco en abril, 2005-2019</v>
      </c>
    </row>
    <row r="63" spans="1:4" x14ac:dyDescent="0.25">
      <c r="A63" t="s">
        <v>1326</v>
      </c>
      <c r="B63">
        <v>43</v>
      </c>
      <c r="C63" t="str">
        <f t="shared" si="0"/>
        <v>Figura 43</v>
      </c>
      <c r="D63" s="31" t="str">
        <f>'F43'!$A$1</f>
        <v>Figura 43. Tasa de desocupación mensual por entidad federativa, abril 2019</v>
      </c>
    </row>
    <row r="64" spans="1:4" x14ac:dyDescent="0.25">
      <c r="A64" t="s">
        <v>1326</v>
      </c>
      <c r="B64">
        <v>44</v>
      </c>
      <c r="C64" t="str">
        <f t="shared" si="0"/>
        <v>Figura 44</v>
      </c>
      <c r="D64" s="31" t="str">
        <f>'F44'!$A$1</f>
        <v>Figura 44. Variación mensual en puntos porcentuales de la tasa de desocupación por entidad federativa, abril 2019</v>
      </c>
    </row>
    <row r="65" spans="1:4" x14ac:dyDescent="0.25">
      <c r="A65" t="s">
        <v>1326</v>
      </c>
      <c r="B65">
        <v>45</v>
      </c>
      <c r="C65" t="str">
        <f t="shared" si="0"/>
        <v>Figura 45</v>
      </c>
      <c r="D65" s="31" t="str">
        <f>'F45'!$A$1</f>
        <v>Figura 45. IED Jalisco, primer trimestre 2018-2019, cifras preliminares</v>
      </c>
    </row>
    <row r="66" spans="1:4" x14ac:dyDescent="0.25">
      <c r="A66" t="s">
        <v>1326</v>
      </c>
      <c r="B66">
        <v>46</v>
      </c>
      <c r="C66" t="str">
        <f t="shared" si="0"/>
        <v>Figura 46</v>
      </c>
      <c r="D66" s="31" t="str">
        <f>'F46'!$A$1</f>
        <v>Figura 46. Inversión Extranjera Directa por entidad federativa primer trimestre 2019, millones de dólares</v>
      </c>
    </row>
    <row r="67" spans="1:4" x14ac:dyDescent="0.25">
      <c r="A67" t="s">
        <v>1326</v>
      </c>
      <c r="B67">
        <v>47</v>
      </c>
      <c r="C67" t="str">
        <f t="shared" si="0"/>
        <v>Figura 47</v>
      </c>
      <c r="D67" s="31" t="str">
        <f>'F47'!$A$1</f>
        <v>Figura 47. Tipo de inversión de IED, cifras preliminares, 2016-2019 primer trimestre</v>
      </c>
    </row>
    <row r="68" spans="1:4" x14ac:dyDescent="0.25">
      <c r="A68" t="s">
        <v>1326</v>
      </c>
      <c r="B68">
        <v>48</v>
      </c>
      <c r="C68" t="str">
        <f t="shared" si="0"/>
        <v>Figura 48</v>
      </c>
      <c r="D68" s="31" t="str">
        <f>'F48'!$A$1</f>
        <v>Figura 48. Variación porcentual con respecto al mismo periodo del año anterior del IMAIEF de actividades secundarias de Jalisco y su promedio de últimos doce meses, enero 2013-enero 2019</v>
      </c>
    </row>
    <row r="69" spans="1:4" x14ac:dyDescent="0.25">
      <c r="A69" t="s">
        <v>1326</v>
      </c>
      <c r="B69">
        <v>49</v>
      </c>
      <c r="C69" t="str">
        <f t="shared" si="0"/>
        <v>Figura 49</v>
      </c>
      <c r="D69" s="31" t="str">
        <f>'F49'!$A$1</f>
        <v>Figura 49. Variación porcentual con respecto al mismo periodo del año anterior del IMAIEF de actividades secundarias por entidad federativa, enero 2013-enero 2019</v>
      </c>
    </row>
    <row r="70" spans="1:4" x14ac:dyDescent="0.25">
      <c r="A70" t="s">
        <v>1326</v>
      </c>
      <c r="B70">
        <v>50</v>
      </c>
      <c r="C70" t="str">
        <f t="shared" si="0"/>
        <v>Figura 50</v>
      </c>
      <c r="D70" s="31" t="str">
        <f>'F50'!$A$1</f>
        <v>Figura 50. Variación porcentual con respecto al mismo periodo del año anterior del IMAIEF de actividades secundarias, industria de la construcción e industrias manufactureras de Jalisco, enero 2019</v>
      </c>
    </row>
    <row r="71" spans="1:4" x14ac:dyDescent="0.25">
      <c r="A71" t="s">
        <v>1326</v>
      </c>
      <c r="B71">
        <v>51</v>
      </c>
      <c r="C71" t="str">
        <f t="shared" si="0"/>
        <v>Figura 51</v>
      </c>
      <c r="D71" s="31" t="str">
        <f>'F51'!$A$1</f>
        <v>Figura 51. Variación porcentual con respecto al mismo periodo del año anterior del IMAIEF de construcción de Jalisco y su promedio de últimos doce meses, enero 2013-enero 2019</v>
      </c>
    </row>
    <row r="72" spans="1:4" x14ac:dyDescent="0.25">
      <c r="A72" t="s">
        <v>1326</v>
      </c>
      <c r="B72">
        <v>52</v>
      </c>
      <c r="C72" t="str">
        <f t="shared" si="0"/>
        <v>Figura 52</v>
      </c>
      <c r="D72" s="31" t="str">
        <f>'F52'!$A$1</f>
        <v>Figura 52. Variación porcentual con respecto al mismo periodo del año anterior del IMAIEF de construcción por entidad federativa, enero 2013-enero 2019</v>
      </c>
    </row>
    <row r="73" spans="1:4" x14ac:dyDescent="0.25">
      <c r="A73" t="s">
        <v>1326</v>
      </c>
      <c r="B73">
        <v>53</v>
      </c>
      <c r="C73" t="str">
        <f t="shared" si="0"/>
        <v>Figura 53</v>
      </c>
      <c r="D73" s="31" t="str">
        <f>'F53'!$A$1</f>
        <v>Figura 53. Variación porcentual con respecto al mismo periodo del año anterior del IMAIEF de industrias manufactureras de Jalisco y su promedio de últimos doce meses, enero 2013-enero 2019</v>
      </c>
    </row>
    <row r="74" spans="1:4" x14ac:dyDescent="0.25">
      <c r="A74" t="s">
        <v>1326</v>
      </c>
      <c r="B74">
        <v>54</v>
      </c>
      <c r="C74" t="str">
        <f t="shared" si="0"/>
        <v>Figura 54</v>
      </c>
      <c r="D74" s="31" t="str">
        <f>'F54'!$A$1</f>
        <v>Figura 54. Variación porcentual con respecto al mismo periodo del año anterior del IMAIEF de industrias manufactureras por entidad federativa, enero 2013-enero 2019</v>
      </c>
    </row>
    <row r="75" spans="1:4" x14ac:dyDescent="0.25">
      <c r="A75" t="s">
        <v>1326</v>
      </c>
      <c r="B75">
        <v>55</v>
      </c>
      <c r="C75" t="str">
        <f t="shared" ref="C75:C127" si="2">CONCATENATE(A75," ",B75)</f>
        <v>Figura 55</v>
      </c>
      <c r="D75" s="31" t="str">
        <f>'F55'!$A$1</f>
        <v>Figura 55. Valor de la producción de la industria de la construcción en Jalisco, cifras mensuales en millones de pesos constantes, marzo 2006-marzo 2019</v>
      </c>
    </row>
    <row r="76" spans="1:4" x14ac:dyDescent="0.25">
      <c r="A76" t="s">
        <v>1326</v>
      </c>
      <c r="B76">
        <v>56</v>
      </c>
      <c r="C76" t="str">
        <f t="shared" si="2"/>
        <v>Figura 56</v>
      </c>
      <c r="D76" s="31" t="str">
        <f>'F56'!$A$1</f>
        <v>Figura 56. Valor de la producción de la industria de la construcción en Jalisco, cifras mensuales en millones de pesos constantes, enero 2013-marzo 2019</v>
      </c>
    </row>
    <row r="77" spans="1:4" x14ac:dyDescent="0.25">
      <c r="A77" t="s">
        <v>1326</v>
      </c>
      <c r="B77">
        <v>57</v>
      </c>
      <c r="C77" t="str">
        <f t="shared" si="2"/>
        <v>Figura 57</v>
      </c>
      <c r="D77" s="31" t="str">
        <f>'F57'!$A$1</f>
        <v>Figura 57. Variación porcentual anual de la producción de los últimos doce meses de la industria de la construcción en Jalisco, enero 2013-marzo 2019</v>
      </c>
    </row>
    <row r="78" spans="1:4" x14ac:dyDescent="0.25">
      <c r="A78" t="s">
        <v>1326</v>
      </c>
      <c r="B78">
        <v>58</v>
      </c>
      <c r="C78" t="str">
        <f t="shared" si="2"/>
        <v>Figura 58</v>
      </c>
      <c r="D78" s="31" t="str">
        <f>'F58'!$A$1</f>
        <v>Figura 58. Distribución porcentual de la producción de la industria de la construcción por entidad federativa, marzo 2019</v>
      </c>
    </row>
    <row r="79" spans="1:4" x14ac:dyDescent="0.25">
      <c r="A79" t="s">
        <v>1326</v>
      </c>
      <c r="B79">
        <v>59</v>
      </c>
      <c r="C79" t="str">
        <f t="shared" si="2"/>
        <v>Figura 59</v>
      </c>
      <c r="D79" s="31" t="str">
        <f>'F59'!$A$1</f>
        <v>Figura 59. Ingresos provenientes del mercado extranjero que obtuvieron los establecimientos manufactureros del programa IMMEX en Jalisco. Cifras mensuales en millones de pesos,  enero 2013-marzo 2019</v>
      </c>
    </row>
    <row r="80" spans="1:4" x14ac:dyDescent="0.25">
      <c r="A80" t="s">
        <v>1326</v>
      </c>
      <c r="B80">
        <v>60</v>
      </c>
      <c r="C80" t="str">
        <f t="shared" si="2"/>
        <v>Figura 60</v>
      </c>
      <c r="D80" s="31" t="str">
        <f>'F60'!$A$1</f>
        <v>Figura 60. Ingresos provenientes del mercado extranjero que obtuvieron los establecimientos no manufactureros en el programa IMMEX en Jalisco. Cifras mensuales en millones de pesos,  enero 2013-marzo 2019</v>
      </c>
    </row>
    <row r="81" spans="1:4" x14ac:dyDescent="0.25">
      <c r="A81" t="s">
        <v>1326</v>
      </c>
      <c r="B81">
        <v>61</v>
      </c>
      <c r="C81" t="str">
        <f t="shared" si="2"/>
        <v>Figura 61</v>
      </c>
      <c r="D81" s="31" t="str">
        <f>'F61'!$A$1</f>
        <v>Figura 61. Ingresos provenientes del mercado extranjero que obtuvieron los establecimientos manufactureros y no manufactureros en el programa IMMEX en Jalisco.  Cifras acumuladas anuales en millones de pesos y su variación anual,  enero 2013-marzo 2019</v>
      </c>
    </row>
    <row r="82" spans="1:4" x14ac:dyDescent="0.25">
      <c r="A82" t="s">
        <v>1326</v>
      </c>
      <c r="B82">
        <v>62</v>
      </c>
      <c r="C82" t="str">
        <f t="shared" si="2"/>
        <v>Figura 62</v>
      </c>
      <c r="D82" s="31" t="str">
        <f>'F62'!$A$1</f>
        <v>Figura 62. Número de establecimientos manufactureros y no manufactureros en el programa IMMEX en Jalisco,  enero 2013-marzo 2019</v>
      </c>
    </row>
    <row r="83" spans="1:4" x14ac:dyDescent="0.25">
      <c r="A83" t="s">
        <v>1326</v>
      </c>
      <c r="B83">
        <v>63</v>
      </c>
      <c r="C83" t="str">
        <f t="shared" si="2"/>
        <v>Figura 63</v>
      </c>
      <c r="D83" s="31" t="str">
        <f>'F63'!$A$1</f>
        <v>Figura 63. Distribución porcentual de los establecimientos manufactureros y no manufactureros con programa IMMEX por entidad federativa,  marzo 2019</v>
      </c>
    </row>
    <row r="84" spans="1:4" x14ac:dyDescent="0.25">
      <c r="A84" t="s">
        <v>1326</v>
      </c>
      <c r="B84">
        <v>64</v>
      </c>
      <c r="C84" t="str">
        <f t="shared" si="2"/>
        <v>Figura 64</v>
      </c>
      <c r="D84" s="31" t="str">
        <f>'F64'!$A$1</f>
        <v>Figura 64. Personal ocupado en establecimientos manufactureros y no manufactureros en el programa IMMEX en Jalisco,  enero 2013-marzo 2019</v>
      </c>
    </row>
    <row r="85" spans="1:4" x14ac:dyDescent="0.25">
      <c r="A85" t="s">
        <v>1326</v>
      </c>
      <c r="B85">
        <v>65</v>
      </c>
      <c r="C85" t="str">
        <f t="shared" si="2"/>
        <v>Figura 65</v>
      </c>
      <c r="D85" s="31" t="str">
        <f>'F65'!$A$1</f>
        <v>Figura 65. Variación porcentual anual de personal ocupado en establecimientos manufactureros y no manufactureros en el programa IMMEX en Jalisco,  enero 2013-marzo 2019</v>
      </c>
    </row>
    <row r="86" spans="1:4" x14ac:dyDescent="0.25">
      <c r="A86" t="s">
        <v>1326</v>
      </c>
      <c r="B86">
        <v>66</v>
      </c>
      <c r="C86" t="str">
        <f t="shared" si="2"/>
        <v>Figura 66</v>
      </c>
      <c r="D86" s="31" t="str">
        <f>'F66'!$A$1</f>
        <v>Figura 66. Distribución porcentual del personal ocupado de los establecimientos manufactureros y no manufactureros con programa IMMEX por entidad federativa,  marzo 2019</v>
      </c>
    </row>
    <row r="87" spans="1:4" x14ac:dyDescent="0.25">
      <c r="A87" t="s">
        <v>1326</v>
      </c>
      <c r="B87">
        <v>67</v>
      </c>
      <c r="C87" t="str">
        <f t="shared" si="2"/>
        <v>Figura 67</v>
      </c>
      <c r="D87" s="31" t="str">
        <f>'F67'!$A$1</f>
        <v>Figura 67. Variación porcentual anual del personal ocupado de las industrias manufactureras por entidad federativa, marzo 2019</v>
      </c>
    </row>
    <row r="88" spans="1:4" x14ac:dyDescent="0.25">
      <c r="A88" t="s">
        <v>1326</v>
      </c>
      <c r="B88">
        <v>68</v>
      </c>
      <c r="C88" t="str">
        <f t="shared" si="2"/>
        <v>Figura 68</v>
      </c>
      <c r="D88" s="31" t="str">
        <f>'F68'!$A$1</f>
        <v>Figura 68. Variación porcentual anual de las horas trabajadas en industrias manufactureras por entidad federativa, marzo 2019</v>
      </c>
    </row>
    <row r="89" spans="1:4" x14ac:dyDescent="0.25">
      <c r="A89" t="s">
        <v>1326</v>
      </c>
      <c r="B89">
        <v>69</v>
      </c>
      <c r="C89" t="str">
        <f t="shared" si="2"/>
        <v>Figura 69</v>
      </c>
      <c r="D89" s="31" t="str">
        <f>'F69'!$A$1</f>
        <v>Figura 69. Unidades vendidas de vehículos eléctricos e híbridos (conectables y no conectables) en Jalisco, mensual 2016- 2019</v>
      </c>
    </row>
    <row r="90" spans="1:4" x14ac:dyDescent="0.25">
      <c r="A90" t="s">
        <v>1326</v>
      </c>
      <c r="B90">
        <v>70</v>
      </c>
      <c r="C90" t="str">
        <f t="shared" si="2"/>
        <v>Figura 70</v>
      </c>
      <c r="D90" s="31" t="str">
        <f>'F70'!$A$1</f>
        <v>Figura 70. Unidades vendidas de vehículos eléctricos e híbridos (conectables y no conectables) en Jalisco, mensual 2016- 2019</v>
      </c>
    </row>
    <row r="91" spans="1:4" x14ac:dyDescent="0.25">
      <c r="A91" t="s">
        <v>1326</v>
      </c>
      <c r="B91">
        <v>71</v>
      </c>
      <c r="C91" t="str">
        <f t="shared" si="2"/>
        <v>Figura 71</v>
      </c>
      <c r="D91" s="31" t="str">
        <f>'F71'!$A$1</f>
        <v>Figura 71. Vehículos híbridos y eléctricos vendidos por entidad federativa, febrero 2019</v>
      </c>
    </row>
    <row r="92" spans="1:4" x14ac:dyDescent="0.25">
      <c r="A92" t="s">
        <v>1326</v>
      </c>
      <c r="B92">
        <v>72</v>
      </c>
      <c r="C92" t="str">
        <f t="shared" si="2"/>
        <v>Figura 72</v>
      </c>
      <c r="D92" s="31" t="str">
        <f>'F72'!$A$1</f>
        <v>Figura 72. Número de cabezas sacrificadas en Jalisco en marzo 2008 – 2019</v>
      </c>
    </row>
    <row r="93" spans="1:4" x14ac:dyDescent="0.25">
      <c r="A93" t="s">
        <v>1326</v>
      </c>
      <c r="B93">
        <v>73</v>
      </c>
      <c r="C93" t="str">
        <f t="shared" si="2"/>
        <v>Figura 73</v>
      </c>
      <c r="D93" s="31" t="str">
        <f>'F73'!$A$1</f>
        <v>Figura 73. Producción de carne en canal en Jalisco en marzo 2008 – 2019, Toneladas</v>
      </c>
    </row>
    <row r="94" spans="1:4" x14ac:dyDescent="0.25">
      <c r="A94" t="s">
        <v>1326</v>
      </c>
      <c r="B94">
        <v>74</v>
      </c>
      <c r="C94" t="str">
        <f t="shared" si="2"/>
        <v>Figura 74</v>
      </c>
      <c r="D94" s="31" t="str">
        <f>'F74'!$A$1</f>
        <v>Figura 74. Número de cabezas sacrificadas en Jalisco en el primer trimestre 2008 – 2019</v>
      </c>
    </row>
    <row r="95" spans="1:4" x14ac:dyDescent="0.25">
      <c r="A95" t="s">
        <v>1326</v>
      </c>
      <c r="B95">
        <v>75</v>
      </c>
      <c r="C95" t="str">
        <f t="shared" si="2"/>
        <v>Figura 75</v>
      </c>
      <c r="D95" s="31" t="str">
        <f>'F75'!$A$1</f>
        <v>Figura 75. Producción de carne en canal en Jalisco en el primer trimestre 2008 – 2019, Toneladas</v>
      </c>
    </row>
    <row r="96" spans="1:4" x14ac:dyDescent="0.25">
      <c r="A96" t="s">
        <v>1326</v>
      </c>
      <c r="B96">
        <v>76</v>
      </c>
      <c r="C96" t="str">
        <f t="shared" si="2"/>
        <v>Figura 76</v>
      </c>
      <c r="D96" s="31" t="str">
        <f>'F76'!$A$1</f>
        <v>Figura 76. Producción de carne en canal de ganado bovino por entidad federativa, marzo 2019</v>
      </c>
    </row>
    <row r="97" spans="1:4" x14ac:dyDescent="0.25">
      <c r="A97" t="s">
        <v>1326</v>
      </c>
      <c r="B97">
        <v>77</v>
      </c>
      <c r="C97" t="str">
        <f t="shared" si="2"/>
        <v>Figura 77</v>
      </c>
      <c r="D97" s="31" t="str">
        <f>'F77'!$A$1</f>
        <v>Figura 77. Producción de carne en canal de ganado porcino por entidad federativa, marzo 2019</v>
      </c>
    </row>
    <row r="98" spans="1:4" x14ac:dyDescent="0.25">
      <c r="A98" t="s">
        <v>1326</v>
      </c>
      <c r="B98">
        <v>78</v>
      </c>
      <c r="C98" t="str">
        <f t="shared" si="2"/>
        <v>Figura 78</v>
      </c>
      <c r="D98" s="31" t="str">
        <f>'F78'!$A$1</f>
        <v>Figura 78. Producción de carne en canal de ganado ovino por entidad federativa, marzo 2019</v>
      </c>
    </row>
    <row r="99" spans="1:4" x14ac:dyDescent="0.25">
      <c r="A99" t="s">
        <v>1326</v>
      </c>
      <c r="B99">
        <v>79</v>
      </c>
      <c r="C99" t="str">
        <f t="shared" si="2"/>
        <v>Figura 79</v>
      </c>
      <c r="D99" s="31" t="str">
        <f>'F79'!$A$1</f>
        <v>Figura 79. Producción de carne en canal de ganado caprino por entidad federativa, marzo 2019</v>
      </c>
    </row>
    <row r="100" spans="1:4" x14ac:dyDescent="0.25">
      <c r="A100" t="s">
        <v>1326</v>
      </c>
      <c r="B100" t="s">
        <v>1408</v>
      </c>
      <c r="C100" t="str">
        <f t="shared" si="2"/>
        <v>Figura 80-1</v>
      </c>
      <c r="D100" s="31" t="str">
        <f>'F80-1'!$A$1</f>
        <v>Figura 80. Variación porcentual anual de la producción de carne en canal, nacional y Jalisco, 2018-marzo 2019</v>
      </c>
    </row>
    <row r="101" spans="1:4" x14ac:dyDescent="0.25">
      <c r="A101" t="s">
        <v>1326</v>
      </c>
      <c r="B101" t="s">
        <v>1409</v>
      </c>
      <c r="C101" t="str">
        <f t="shared" si="2"/>
        <v>Figura 80-2</v>
      </c>
      <c r="D101" s="31" t="str">
        <f>'F80-3'!$A$1</f>
        <v>Figura 80. Variación porcentual anual de la producción de carne en canal, nacional y Jalisco, 2018-marzo 2019</v>
      </c>
    </row>
    <row r="102" spans="1:4" x14ac:dyDescent="0.25">
      <c r="A102" t="s">
        <v>1326</v>
      </c>
      <c r="B102" t="s">
        <v>1410</v>
      </c>
      <c r="C102" t="str">
        <f t="shared" si="2"/>
        <v>Figura 80-3</v>
      </c>
      <c r="D102" s="31" t="str">
        <f>'F80-4'!$A$1</f>
        <v>Figura 80. Variación porcentual anual de la producción de carne en canal, nacional y Jalisco, 2018-marzo 2019</v>
      </c>
    </row>
    <row r="103" spans="1:4" x14ac:dyDescent="0.25">
      <c r="A103" t="s">
        <v>1326</v>
      </c>
      <c r="B103" t="s">
        <v>1411</v>
      </c>
      <c r="C103" t="str">
        <f t="shared" si="2"/>
        <v>Figura 80-4</v>
      </c>
      <c r="D103" s="31" t="str">
        <f>'F80-4'!$A$1</f>
        <v>Figura 80. Variación porcentual anual de la producción de carne en canal, nacional y Jalisco, 2018-marzo 2019</v>
      </c>
    </row>
    <row r="104" spans="1:4" x14ac:dyDescent="0.25">
      <c r="A104" t="s">
        <v>1326</v>
      </c>
      <c r="B104">
        <v>81</v>
      </c>
      <c r="C104" t="str">
        <f t="shared" si="2"/>
        <v>Figura 81</v>
      </c>
      <c r="D104" s="31" t="str">
        <f>'F81'!$A$1</f>
        <v>Figura 81. Días subsidiados no trabajados totales por entidad federativa, cifras acumuladas de últimos doce meses, abril 2019</v>
      </c>
    </row>
    <row r="105" spans="1:4" x14ac:dyDescent="0.25">
      <c r="A105" t="s">
        <v>1326</v>
      </c>
      <c r="B105">
        <v>82</v>
      </c>
      <c r="C105" t="str">
        <f t="shared" si="2"/>
        <v>Figura 82</v>
      </c>
      <c r="D105" s="31" t="str">
        <f>'F82'!$A$1</f>
        <v>Figura 82. Días subsidiados no trabajados totales en cifras originales y por cada 1,000 asegurados en Jalisco en abril, 1998-2019</v>
      </c>
    </row>
    <row r="106" spans="1:4" x14ac:dyDescent="0.25">
      <c r="A106" t="s">
        <v>1326</v>
      </c>
      <c r="B106">
        <v>83</v>
      </c>
      <c r="C106" t="str">
        <f t="shared" si="2"/>
        <v>Figura 83</v>
      </c>
      <c r="D106" s="31" t="str">
        <f>'F83'!$A$1</f>
        <v>Figura 83. Días subsidiados no trabajados por enfermedad general en cifras originales y por cada 1,000 asegurados en Jalisco en abril, 1998-2019</v>
      </c>
    </row>
    <row r="107" spans="1:4" x14ac:dyDescent="0.25">
      <c r="A107" t="s">
        <v>1326</v>
      </c>
      <c r="B107" t="s">
        <v>1413</v>
      </c>
      <c r="C107" t="str">
        <f t="shared" si="2"/>
        <v>Figura 84-1</v>
      </c>
      <c r="D107" s="31" t="str">
        <f>'F84-1'!$A$1</f>
        <v>Figura 84. Días subsidiados no trabajados por enfermedad general por cada 1,000 asegurados por entidad federativa, abril 2019:</v>
      </c>
    </row>
    <row r="108" spans="1:4" x14ac:dyDescent="0.25">
      <c r="A108" t="s">
        <v>1326</v>
      </c>
      <c r="B108" t="s">
        <v>1412</v>
      </c>
      <c r="C108" t="str">
        <f t="shared" si="2"/>
        <v>Figura 84-2</v>
      </c>
      <c r="D108" s="31" t="str">
        <f>'F84-2'!$A$1</f>
        <v>Figura 84. Días subsidiados no trabajados por enfermedad general por cada 1,000 asegurados por entidad federativa, abril 2019:</v>
      </c>
    </row>
    <row r="109" spans="1:4" x14ac:dyDescent="0.25">
      <c r="A109" t="s">
        <v>1326</v>
      </c>
      <c r="B109">
        <v>85</v>
      </c>
      <c r="C109" t="str">
        <f t="shared" si="2"/>
        <v>Figura 85</v>
      </c>
      <c r="D109" s="31" t="str">
        <f>'F85'!$A$1</f>
        <v>Figura 85. Días subsidiados no trabajados por riesgo de trabajo en cifras originales y por cada 1,000 asegurados en Jalisco en abril, 1998-2019</v>
      </c>
    </row>
    <row r="110" spans="1:4" x14ac:dyDescent="0.25">
      <c r="A110" t="s">
        <v>1326</v>
      </c>
      <c r="B110" t="s">
        <v>1416</v>
      </c>
      <c r="C110" t="str">
        <f t="shared" si="2"/>
        <v>Figura 86-1</v>
      </c>
      <c r="D110" s="31" t="str">
        <f>'F86-1'!$A$1</f>
        <v>Figura 86. Días subsidiados no trabajados por riesgo de trabajo por cada 1,000 asegurados por entidad federativa, abril 2019:</v>
      </c>
    </row>
    <row r="111" spans="1:4" x14ac:dyDescent="0.25">
      <c r="A111" t="s">
        <v>1326</v>
      </c>
      <c r="B111" t="s">
        <v>1417</v>
      </c>
      <c r="C111" t="str">
        <f t="shared" si="2"/>
        <v>Figura 86-2</v>
      </c>
      <c r="D111" s="31" t="str">
        <f>'F86-2'!$A$1</f>
        <v>Figura 86. Días subsidiados no trabajados por riesgo de trabajo por cada 1,000 asegurados por entidad federativa, abril 2019:</v>
      </c>
    </row>
    <row r="112" spans="1:4" x14ac:dyDescent="0.25">
      <c r="A112" t="s">
        <v>1326</v>
      </c>
      <c r="B112">
        <v>87</v>
      </c>
      <c r="C112" t="str">
        <f t="shared" si="2"/>
        <v>Figura 87</v>
      </c>
      <c r="D112" s="31" t="str">
        <f>'F87'!$A$1</f>
        <v>Figura 87. Días subsidiados no trabajados por maternidad en cifras originales y por cada 1,000 asegurados en Jalisco en abril, 1998-2019</v>
      </c>
    </row>
    <row r="113" spans="1:4" x14ac:dyDescent="0.25">
      <c r="A113" t="s">
        <v>1326</v>
      </c>
      <c r="B113" t="s">
        <v>1414</v>
      </c>
      <c r="C113" t="str">
        <f t="shared" si="2"/>
        <v>Figura 88-1</v>
      </c>
      <c r="D113" s="31" t="str">
        <f>'F88-2'!$A$1</f>
        <v>Figura 88. Días subsidiados no trabajados por maternidad por cada 1,000 asegurados por entidad federativa, abril 2019:</v>
      </c>
    </row>
    <row r="114" spans="1:4" x14ac:dyDescent="0.25">
      <c r="A114" t="s">
        <v>1326</v>
      </c>
      <c r="B114" t="s">
        <v>1415</v>
      </c>
      <c r="C114" t="str">
        <f t="shared" si="2"/>
        <v>Figura 88-2</v>
      </c>
      <c r="D114" s="31" t="str">
        <f>'F89'!$A$1</f>
        <v>Figura 89. Días subsidiados no trabajados totales por certificado por entidad federativa, abril 2019</v>
      </c>
    </row>
    <row r="115" spans="1:4" x14ac:dyDescent="0.25">
      <c r="A115" t="s">
        <v>1326</v>
      </c>
      <c r="B115">
        <v>89</v>
      </c>
      <c r="C115" t="str">
        <f t="shared" si="2"/>
        <v>Figura 89</v>
      </c>
      <c r="D115" s="31" t="str">
        <f>'F89'!$A$1</f>
        <v>Figura 89. Días subsidiados no trabajados totales por certificado por entidad federativa, abril 2019</v>
      </c>
    </row>
    <row r="116" spans="1:4" x14ac:dyDescent="0.25">
      <c r="A116" t="s">
        <v>1326</v>
      </c>
      <c r="B116">
        <v>90</v>
      </c>
      <c r="C116" t="str">
        <f t="shared" si="2"/>
        <v>Figura 90</v>
      </c>
      <c r="D116" s="31" t="str">
        <f>'F90'!$A$1</f>
        <v>Figura 90. Días subsidiados no trabajados por enfermedad general por certificado por entidad federativa, abril 2019</v>
      </c>
    </row>
    <row r="117" spans="1:4" x14ac:dyDescent="0.25">
      <c r="A117" t="s">
        <v>1326</v>
      </c>
      <c r="B117">
        <v>91</v>
      </c>
      <c r="C117" t="str">
        <f t="shared" si="2"/>
        <v>Figura 91</v>
      </c>
      <c r="D117" s="31" t="str">
        <f>'F91'!$A$1</f>
        <v>Figura 91. Días subsidiados no trabajados por riesgo de trabajo por certificado por entidad federativa, abril 2019</v>
      </c>
    </row>
    <row r="118" spans="1:4" x14ac:dyDescent="0.25">
      <c r="A118" t="s">
        <v>1326</v>
      </c>
      <c r="B118" t="s">
        <v>1330</v>
      </c>
      <c r="C118" t="str">
        <f t="shared" si="2"/>
        <v>Figura 92-95</v>
      </c>
      <c r="D118" s="31" t="str">
        <f>'F92-F95'!$A$1</f>
        <v>Figura 92-95. Distribución del número de empleos formales por municipio de Jalisco, abril 2019</v>
      </c>
    </row>
    <row r="119" spans="1:4" x14ac:dyDescent="0.25">
      <c r="A119" t="s">
        <v>1326</v>
      </c>
      <c r="B119">
        <v>96</v>
      </c>
      <c r="C119" t="str">
        <f t="shared" si="2"/>
        <v>Figura 96</v>
      </c>
      <c r="D119" s="31" t="str">
        <f>'F96'!$A$1</f>
        <v>Figura 96. Participación del empleo formal agricultura en Jalisco, abril 2019.</v>
      </c>
    </row>
    <row r="120" spans="1:4" x14ac:dyDescent="0.25">
      <c r="A120" t="s">
        <v>1326</v>
      </c>
      <c r="B120">
        <v>97</v>
      </c>
      <c r="C120" t="str">
        <f t="shared" si="2"/>
        <v>Figura 97</v>
      </c>
      <c r="D120" s="31" t="str">
        <f>'F97'!$A$1</f>
        <v>Figura 97. Participación del empleo formal comercio en Jalisco, abril 2019.</v>
      </c>
    </row>
    <row r="121" spans="1:4" x14ac:dyDescent="0.25">
      <c r="A121" t="s">
        <v>1326</v>
      </c>
      <c r="B121">
        <v>98</v>
      </c>
      <c r="C121" t="str">
        <f t="shared" si="2"/>
        <v>Figura 98</v>
      </c>
      <c r="D121" s="31" t="str">
        <f>'F98'!$A$1</f>
        <v>Figura 98.  Participación del empleo formal construcción en Jalisco, abril 2019</v>
      </c>
    </row>
    <row r="122" spans="1:4" x14ac:dyDescent="0.25">
      <c r="A122" t="s">
        <v>1326</v>
      </c>
      <c r="B122">
        <v>99</v>
      </c>
      <c r="C122" t="str">
        <f t="shared" si="2"/>
        <v>Figura 99</v>
      </c>
      <c r="D122" s="31" t="str">
        <f>'F99'!$A$1</f>
        <v>Figura 99. Participación del empleo formal industria eléctrica, captación y suministro de agua potable, en Jalisco, abril 2019</v>
      </c>
    </row>
    <row r="123" spans="1:4" x14ac:dyDescent="0.25">
      <c r="A123" t="s">
        <v>1326</v>
      </c>
      <c r="B123">
        <v>100</v>
      </c>
      <c r="C123" t="str">
        <f t="shared" si="2"/>
        <v>Figura 100</v>
      </c>
      <c r="D123" s="31" t="str">
        <f>'F100'!$A$1</f>
        <v>Figura 100. Participación del empleo formal industria extractiva en Jalisco, abril 2019</v>
      </c>
    </row>
    <row r="124" spans="1:4" x14ac:dyDescent="0.25">
      <c r="A124" t="s">
        <v>1326</v>
      </c>
      <c r="B124" t="s">
        <v>1328</v>
      </c>
      <c r="C124" t="str">
        <f t="shared" si="2"/>
        <v>Figura 101-1</v>
      </c>
      <c r="D124" s="31" t="str">
        <f>'F101-1'!$A$1</f>
        <v>Figura 101. Participación del empleo formal servicios en Jalisco, abril 2019</v>
      </c>
    </row>
    <row r="125" spans="1:4" x14ac:dyDescent="0.25">
      <c r="A125" t="s">
        <v>1326</v>
      </c>
      <c r="B125" t="s">
        <v>1329</v>
      </c>
      <c r="C125" t="str">
        <f t="shared" si="2"/>
        <v>Figura 101-2</v>
      </c>
      <c r="D125" s="31" t="str">
        <f>'F101-2'!$A$1</f>
        <v>Figura 101. Porcentaje de participación de trabajadores asegurados por división de actividad económica en Jalisco, abril 2019</v>
      </c>
    </row>
    <row r="126" spans="1:4" x14ac:dyDescent="0.25">
      <c r="A126" t="s">
        <v>1326</v>
      </c>
      <c r="B126">
        <v>102</v>
      </c>
      <c r="C126" t="str">
        <f t="shared" si="2"/>
        <v>Figura 102</v>
      </c>
      <c r="D126" s="31" t="str">
        <f>'F102'!$A$1</f>
        <v>Figura 102. Participación del empleo formal industria de la transformación en Jalisco, abril 2019</v>
      </c>
    </row>
    <row r="127" spans="1:4" x14ac:dyDescent="0.25">
      <c r="A127" t="s">
        <v>1326</v>
      </c>
      <c r="B127">
        <v>103</v>
      </c>
      <c r="C127" t="str">
        <f t="shared" si="2"/>
        <v>Figura 103</v>
      </c>
      <c r="D127" s="31" t="str">
        <f>'F103'!$A$1</f>
        <v>Figura 103. Participación del empleo formal de la industria de Comunicaciones y Transportes en Jalisco, abril 2019</v>
      </c>
    </row>
  </sheetData>
  <hyperlinks>
    <hyperlink ref="D21" location="'F1'!A1" display="'F1'!A1"/>
    <hyperlink ref="D22" location="'F2'!A1" display="'F2'!A1"/>
    <hyperlink ref="D5" location="'T1'!A1" display="'T1'!A1"/>
    <hyperlink ref="D23:D111" location="'F2'!A1" display="'F2'!A1"/>
    <hyperlink ref="D112:D127" location="'F2'!A1" display="'F2'!A1"/>
    <hyperlink ref="D6" location="'T2'!A1" display="'T2'!A1"/>
    <hyperlink ref="D7" location="'T3'!A1" display="'T3'!A1"/>
    <hyperlink ref="D8" location="'T4'!A1" display="'T4'!A1"/>
    <hyperlink ref="D9" location="'T5'!A1" display="'T5'!A1"/>
    <hyperlink ref="D10" location="'T6'!A1" display="'T6'!A1"/>
    <hyperlink ref="D11" location="'T7'!A1" display="'T7'!A1"/>
    <hyperlink ref="D12" location="'T8'!A1" display="'T8'!A1"/>
    <hyperlink ref="D13" location="'T9'!A1" display="'T9'!A1"/>
    <hyperlink ref="D14" location="'F10'!A1" display="'F10'!A1"/>
    <hyperlink ref="D15" location="'F11'!A1" display="'F11'!A1"/>
    <hyperlink ref="D16" location="'T12'!A1" display="'T12'!A1"/>
    <hyperlink ref="D17" location="'T13'!A1" display="'T13'!A1"/>
    <hyperlink ref="D18" location="'T14'!A1" display="'T14'!A1"/>
    <hyperlink ref="D19" location="'T15'!A1" display="'T15'!A1"/>
    <hyperlink ref="D20" location="'T16'!A1" display="'T16'!A1"/>
    <hyperlink ref="D23" location="'F3'!A1" display="'F3'!A1"/>
    <hyperlink ref="D24" location="'F4'!A1" display="'F4'!A1"/>
    <hyperlink ref="D25" location="'F5'!A1" display="'F5'!A1"/>
    <hyperlink ref="D26" location="'F6'!A1" display="'F6'!A1"/>
    <hyperlink ref="D27" location="'F7'!A1" display="'F7'!A1"/>
    <hyperlink ref="D28" location="'F8'!A1" display="'F8'!A1"/>
    <hyperlink ref="D29" location="'F9'!A1" display="'F9'!A1"/>
    <hyperlink ref="D30" location="'F10'!A1" display="'F10'!A1"/>
    <hyperlink ref="D31" location="'F11'!A1" display="'F11'!A1"/>
    <hyperlink ref="D32" location="'F12'!A1" display="'F12'!A1"/>
    <hyperlink ref="D33" location="'F13'!A1" display="'F13'!A1"/>
    <hyperlink ref="D34" location="'F14'!A1" display="'F14'!A1"/>
    <hyperlink ref="D35" location="'F15'!A1" display="'F15'!A1"/>
    <hyperlink ref="D36" location="'F16'!A1" display="'F16'!A1"/>
    <hyperlink ref="D37" location="'F17'!A1" display="'F17'!A1"/>
    <hyperlink ref="D38" location="'F18'!A1" display="'F18'!A1"/>
    <hyperlink ref="D39" location="'F19'!A1" display="'F19'!A1"/>
    <hyperlink ref="D40" location="'F20'!A1" display="'F20'!A1"/>
    <hyperlink ref="D41" location="'F21'!A1" display="'F21'!A1"/>
    <hyperlink ref="D42" location="'F22'!A1" display="'F22'!A1"/>
    <hyperlink ref="D43" location="'F23'!A1" display="'F23'!A1"/>
    <hyperlink ref="D44" location="'F24'!A1" display="'F24'!A1"/>
    <hyperlink ref="D45" location="'F25'!A1" display="'F25'!A1"/>
    <hyperlink ref="D46" location="'F26'!A1" display="'F26'!A1"/>
    <hyperlink ref="D47" location="'F27'!A1" display="'F27'!A1"/>
    <hyperlink ref="D48" location="'F28'!A1" display="'F28'!A1"/>
    <hyperlink ref="D49" location="'F29'!A1" display="'F29'!A1"/>
    <hyperlink ref="D50" location="'F30'!A1" display="'F30'!A1"/>
    <hyperlink ref="D51" location="'F31'!A1" display="'F31'!A1"/>
    <hyperlink ref="D52" location="'F32'!A1" display="'F32'!A1"/>
    <hyperlink ref="D53" location="'F33'!A1" display="'F33'!A1"/>
    <hyperlink ref="D54" location="'F34'!A1" display="'F34'!A1"/>
    <hyperlink ref="D55" location="'F35'!A1" display="'F35'!A1"/>
    <hyperlink ref="D56" location="'F36'!A1" display="'F36'!A1"/>
    <hyperlink ref="D57" location="'F37'!A1" display="'F37'!A1"/>
    <hyperlink ref="D58" location="'F38'!A1" display="'F38'!A1"/>
    <hyperlink ref="D59" location="'F39'!A1" display="'F39'!A1"/>
    <hyperlink ref="D60" location="'F40'!A1" display="'F40'!A1"/>
    <hyperlink ref="D61" location="'F41'!A1" display="'F41'!A1"/>
    <hyperlink ref="D62" location="'F42'!A1" display="'F42'!A1"/>
    <hyperlink ref="D63" location="'F43'!A1" display="'F43'!A1"/>
    <hyperlink ref="D64" location="'F44'!A1" display="'F44'!A1"/>
    <hyperlink ref="D65" location="'F45'!A1" display="'F45'!A1"/>
    <hyperlink ref="D66" location="'F46'!A1" display="'F46'!A1"/>
    <hyperlink ref="D67" location="'F47'!A1" display="'F47'!A1"/>
    <hyperlink ref="D68" location="'F48'!A1" display="'F48'!A1"/>
    <hyperlink ref="D69" location="'F49'!A1" display="'F49'!A1"/>
    <hyperlink ref="D70" location="'F50'!A1" display="'F50'!A1"/>
    <hyperlink ref="D71" location="'F51'!A1" display="'F51'!A1"/>
    <hyperlink ref="D72" location="'F52'!A1" display="'F52'!A1"/>
    <hyperlink ref="D73" location="'F53'!A1" display="'F53'!A1"/>
    <hyperlink ref="D74" location="'F54'!A1" display="'F54'!A1"/>
    <hyperlink ref="D75" location="'F55'!A1" display="'F55'!A1"/>
    <hyperlink ref="D76" location="'F56'!A1" display="'F56'!A1"/>
    <hyperlink ref="D77" location="'F57'!A1" display="'F57'!A1"/>
    <hyperlink ref="D78" location="'F58'!A1" display="'F58'!A1"/>
    <hyperlink ref="D79" location="'F59'!A1" display="'F59'!A1"/>
    <hyperlink ref="D80" location="'F60'!A1" display="'F60'!A1"/>
    <hyperlink ref="D81" location="'F61'!A1" display="'F61'!A1"/>
    <hyperlink ref="D82" location="'F62'!A1" display="'F62'!A1"/>
    <hyperlink ref="D83" location="'F63'!A1" display="'F63'!A1"/>
    <hyperlink ref="D84" location="'F64'!A1" display="'F64'!A1"/>
    <hyperlink ref="D85" location="'F65'!A1" display="'F65'!A1"/>
    <hyperlink ref="D86" location="'F66'!A1" display="'F66'!A1"/>
    <hyperlink ref="D87" location="'F67'!A1" display="'F67'!A1"/>
    <hyperlink ref="D88" location="'F68'!A1" display="'F68'!A1"/>
    <hyperlink ref="D89" location="'F69'!A1" display="'F69'!A1"/>
    <hyperlink ref="D90" location="'F70'!A1" display="'F70'!A1"/>
    <hyperlink ref="D91" location="'F71'!A1" display="'F71'!A1"/>
    <hyperlink ref="D92" location="'F72'!A1" display="'F72'!A1"/>
    <hyperlink ref="D93" location="'F73'!A1" display="'F73'!A1"/>
    <hyperlink ref="D94" location="'F74'!A1" display="'F74'!A1"/>
    <hyperlink ref="D95" location="'F75'!A1" display="'F75'!A1"/>
    <hyperlink ref="D96" location="'F76'!A1" display="'F76'!A1"/>
    <hyperlink ref="D97" location="'F77'!A1" display="'F77'!A1"/>
    <hyperlink ref="D98" location="'F78'!A1" display="'F78'!A1"/>
    <hyperlink ref="D99" location="'F79'!A1" display="'F79'!A1"/>
    <hyperlink ref="D100" location="'F80-1'!A1" display="'F80-1'!A1"/>
    <hyperlink ref="D101" location="'F80-2'!A1" display="'F80-2'!A1"/>
    <hyperlink ref="D102" location="'F80-3'!A1" display="'F80-3'!A1"/>
    <hyperlink ref="D103" location="'F80-4'!A1" display="'F80-4'!A1"/>
    <hyperlink ref="D104" location="'F81'!A1" display="'F81'!A1"/>
    <hyperlink ref="D105" location="'F82'!A1" display="'F82'!A1"/>
    <hyperlink ref="D106" location="'F83'!A1" display="'F83'!A1"/>
    <hyperlink ref="D107" location="'F84-1'!A1" display="'F84-1'!A1"/>
    <hyperlink ref="D108" location="'F84-2'!A1" display="'F84-2'!A1"/>
    <hyperlink ref="D109" location="'F85'!A1" display="'F85'!A1"/>
    <hyperlink ref="D110" location="'F86-1'!A1" display="'F86-1'!A1"/>
    <hyperlink ref="D111" location="'F86-2'!A1" display="'F86-2'!A1"/>
    <hyperlink ref="D112" location="'F87'!A1" display="'F87'!A1"/>
    <hyperlink ref="D113" location="'F88-1'!A1" display="'F88-1'!A1"/>
    <hyperlink ref="D114" location="'F88-2'!A1" display="'F88-2'!A1"/>
    <hyperlink ref="D115" location="'F89'!A1" display="'F89'!A1"/>
    <hyperlink ref="D116" location="'F90'!A1" display="'F90'!A1"/>
    <hyperlink ref="D117" location="'F91'!A1" display="'F91'!A1"/>
    <hyperlink ref="D118" location="'F92-F95'!A1" display="'F92-F95'!A1"/>
    <hyperlink ref="D119" location="'F96'!A1" display="'F96'!A1"/>
    <hyperlink ref="D120" location="'F97'!A1" display="'F97'!A1"/>
    <hyperlink ref="D121" location="'F98'!A1" display="'F98'!A1"/>
    <hyperlink ref="D122" location="'F99'!A1" display="'F99'!A1"/>
    <hyperlink ref="D123" location="'F100'!A1" display="'F100'!A1"/>
    <hyperlink ref="D124" location="'F101-1'!A1" display="'F101-1'!A1"/>
    <hyperlink ref="D125" location="'F101-2'!A1" display="'F101-2'!A1"/>
    <hyperlink ref="D126" location="'F102'!A1" display="'F102'!A1"/>
    <hyperlink ref="D127" location="'F103'!A1" display="'F103'!A1"/>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8F38395F-514B-4789-A2DE-C9F72E573FB7}">
            <xm:f>NOT(ISERROR(SEARCH($A$5,C5)))</xm:f>
            <xm:f>$A$5</xm:f>
            <x14:dxf>
              <fill>
                <patternFill>
                  <bgColor rgb="FFFFFF00"/>
                </patternFill>
              </fill>
            </x14:dxf>
          </x14:cfRule>
          <x14:cfRule type="containsText" priority="2" operator="containsText" id="{CAC3C5AA-61E0-4D9A-B99E-186861CD4AC0}">
            <xm:f>NOT(ISERROR(SEARCH($A$21,C5)))</xm:f>
            <xm:f>$A$21</xm:f>
            <x14:dxf>
              <fill>
                <patternFill>
                  <bgColor rgb="FF92D050"/>
                </patternFill>
              </fill>
            </x14:dxf>
          </x14:cfRule>
          <xm:sqref>C5:C127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28"/>
  <sheetViews>
    <sheetView workbookViewId="0">
      <selection activeCell="A3" sqref="A3:B3"/>
    </sheetView>
  </sheetViews>
  <sheetFormatPr baseColWidth="10" defaultRowHeight="15" x14ac:dyDescent="0.25"/>
  <cols>
    <col min="1" max="1" width="14.85546875" style="3" customWidth="1"/>
    <col min="2" max="16384" width="11.42578125" style="3"/>
  </cols>
  <sheetData>
    <row r="1" spans="1:10" x14ac:dyDescent="0.25">
      <c r="A1" s="47" t="s">
        <v>1333</v>
      </c>
    </row>
    <row r="2" spans="1:10" x14ac:dyDescent="0.25">
      <c r="A2" s="106" t="s">
        <v>615</v>
      </c>
    </row>
    <row r="3" spans="1:10" x14ac:dyDescent="0.25">
      <c r="A3" s="292" t="s">
        <v>1327</v>
      </c>
      <c r="B3" s="292"/>
    </row>
    <row r="4" spans="1:10" x14ac:dyDescent="0.25">
      <c r="A4" s="132" t="s">
        <v>639</v>
      </c>
    </row>
    <row r="5" spans="1:10" x14ac:dyDescent="0.25">
      <c r="A5" s="132" t="s">
        <v>94</v>
      </c>
    </row>
    <row r="6" spans="1:10" ht="48" x14ac:dyDescent="0.25">
      <c r="A6" s="119"/>
      <c r="B6" s="119" t="s">
        <v>640</v>
      </c>
      <c r="C6" s="119" t="s">
        <v>641</v>
      </c>
      <c r="D6" s="119" t="s">
        <v>642</v>
      </c>
      <c r="E6" s="120" t="s">
        <v>643</v>
      </c>
      <c r="F6" s="119" t="s">
        <v>644</v>
      </c>
    </row>
    <row r="7" spans="1:10" x14ac:dyDescent="0.25">
      <c r="A7" s="3" t="s">
        <v>645</v>
      </c>
      <c r="B7" s="133">
        <v>191.07364926552029</v>
      </c>
      <c r="C7" s="133">
        <v>626.02506851999942</v>
      </c>
      <c r="D7" s="134">
        <f>C7/B7-1</f>
        <v>2.2763548031160528</v>
      </c>
      <c r="E7" s="134"/>
      <c r="F7" s="134"/>
      <c r="I7" s="120"/>
      <c r="J7" s="119"/>
    </row>
    <row r="8" spans="1:10" x14ac:dyDescent="0.25">
      <c r="A8" s="3" t="s">
        <v>646</v>
      </c>
      <c r="B8" s="133">
        <v>181.08420310014355</v>
      </c>
      <c r="C8" s="133">
        <v>169.03387582000002</v>
      </c>
      <c r="D8" s="134">
        <f t="shared" ref="D8:D13" si="0">C8/B8-1</f>
        <v>-6.6545436177441908E-2</v>
      </c>
      <c r="E8" s="134">
        <f t="shared" ref="E8:F13" si="1">B8/B7-1</f>
        <v>-5.2280605953650694E-2</v>
      </c>
      <c r="F8" s="134">
        <f t="shared" si="1"/>
        <v>-0.72998864690895371</v>
      </c>
    </row>
    <row r="9" spans="1:10" x14ac:dyDescent="0.25">
      <c r="A9" s="3" t="s">
        <v>647</v>
      </c>
      <c r="B9" s="133">
        <v>150.20478853507007</v>
      </c>
      <c r="C9" s="133">
        <v>665.61847977999923</v>
      </c>
      <c r="D9" s="134">
        <f t="shared" si="0"/>
        <v>3.4314065235316349</v>
      </c>
      <c r="E9" s="134">
        <f t="shared" si="1"/>
        <v>-0.17052517026013858</v>
      </c>
      <c r="F9" s="134">
        <f t="shared" si="1"/>
        <v>2.9377815633169284</v>
      </c>
      <c r="I9" s="124"/>
      <c r="J9" s="124"/>
    </row>
    <row r="10" spans="1:10" x14ac:dyDescent="0.25">
      <c r="A10" s="3" t="s">
        <v>648</v>
      </c>
      <c r="B10" s="133">
        <v>1065.0065903100003</v>
      </c>
      <c r="C10" s="133">
        <v>1175.1838145799989</v>
      </c>
      <c r="D10" s="134">
        <f t="shared" si="0"/>
        <v>0.10345215257112006</v>
      </c>
      <c r="E10" s="134">
        <f t="shared" si="1"/>
        <v>6.0903637673398192</v>
      </c>
      <c r="F10" s="134">
        <f t="shared" si="1"/>
        <v>0.76555166402294228</v>
      </c>
    </row>
    <row r="11" spans="1:10" x14ac:dyDescent="0.25">
      <c r="A11" s="3" t="s">
        <v>649</v>
      </c>
      <c r="B11" s="133">
        <v>1145.3296680599999</v>
      </c>
      <c r="C11" s="133">
        <v>1440.7336957199996</v>
      </c>
      <c r="D11" s="134">
        <f t="shared" si="0"/>
        <v>0.2579205235819706</v>
      </c>
      <c r="E11" s="134">
        <f t="shared" si="1"/>
        <v>7.5420263574725199E-2</v>
      </c>
      <c r="F11" s="134">
        <f t="shared" si="1"/>
        <v>0.22596454941383448</v>
      </c>
    </row>
    <row r="12" spans="1:10" x14ac:dyDescent="0.25">
      <c r="A12" s="3" t="s">
        <v>650</v>
      </c>
      <c r="B12" s="133">
        <v>353.41698198000034</v>
      </c>
      <c r="C12" s="133">
        <v>532.12332821000018</v>
      </c>
      <c r="D12" s="134">
        <f t="shared" si="0"/>
        <v>0.50565296899092615</v>
      </c>
      <c r="E12" s="134">
        <f t="shared" si="1"/>
        <v>-0.69142772440477285</v>
      </c>
      <c r="F12" s="134">
        <f t="shared" si="1"/>
        <v>-0.63065809469801137</v>
      </c>
    </row>
    <row r="13" spans="1:10" x14ac:dyDescent="0.25">
      <c r="A13" s="3" t="s">
        <v>651</v>
      </c>
      <c r="B13" s="133">
        <v>378.41118150000005</v>
      </c>
      <c r="C13" s="133">
        <v>587.42478689999996</v>
      </c>
      <c r="D13" s="134">
        <f t="shared" si="0"/>
        <v>0.55234521498937217</v>
      </c>
      <c r="E13" s="134">
        <f t="shared" si="1"/>
        <v>7.0721557803960167E-2</v>
      </c>
      <c r="F13" s="134">
        <f t="shared" si="1"/>
        <v>0.10392601819587077</v>
      </c>
    </row>
    <row r="14" spans="1:10" x14ac:dyDescent="0.25">
      <c r="A14" s="124" t="s">
        <v>652</v>
      </c>
      <c r="B14" s="135">
        <v>518.53160432000016</v>
      </c>
      <c r="C14" s="124" t="s">
        <v>653</v>
      </c>
      <c r="D14" s="124" t="s">
        <v>653</v>
      </c>
      <c r="E14" s="136">
        <f>B14/B13-1</f>
        <v>0.37028615873497928</v>
      </c>
      <c r="F14" s="124" t="s">
        <v>653</v>
      </c>
    </row>
    <row r="18" spans="1:6" x14ac:dyDescent="0.25">
      <c r="A18" s="132" t="s">
        <v>639</v>
      </c>
    </row>
    <row r="19" spans="1:6" x14ac:dyDescent="0.25">
      <c r="A19" s="132" t="s">
        <v>5</v>
      </c>
    </row>
    <row r="20" spans="1:6" ht="48" x14ac:dyDescent="0.25">
      <c r="A20" s="119"/>
      <c r="B20" s="119" t="s">
        <v>640</v>
      </c>
      <c r="C20" s="119" t="s">
        <v>641</v>
      </c>
      <c r="D20" s="119" t="s">
        <v>642</v>
      </c>
      <c r="E20" s="120" t="s">
        <v>643</v>
      </c>
      <c r="F20" s="119" t="s">
        <v>644</v>
      </c>
    </row>
    <row r="21" spans="1:6" x14ac:dyDescent="0.25">
      <c r="A21" s="3" t="s">
        <v>645</v>
      </c>
      <c r="B21" s="133">
        <v>4372.3999999999996</v>
      </c>
      <c r="C21" s="133">
        <v>7912.185028950008</v>
      </c>
      <c r="D21" s="134">
        <f>C21/B21-1</f>
        <v>0.80957483966471711</v>
      </c>
      <c r="E21" s="134"/>
      <c r="F21" s="134"/>
    </row>
    <row r="22" spans="1:6" x14ac:dyDescent="0.25">
      <c r="A22" s="3" t="s">
        <v>646</v>
      </c>
      <c r="B22" s="133">
        <v>4987.7</v>
      </c>
      <c r="C22" s="133">
        <v>10328.608277969939</v>
      </c>
      <c r="D22" s="134">
        <f t="shared" ref="D22:D27" si="2">C22/B22-1</f>
        <v>1.0708158626160231</v>
      </c>
      <c r="E22" s="134">
        <f t="shared" ref="E22:F26" si="3">B22/B21-1</f>
        <v>0.14072363004299704</v>
      </c>
      <c r="F22" s="134">
        <f t="shared" si="3"/>
        <v>0.30540530083389683</v>
      </c>
    </row>
    <row r="23" spans="1:6" x14ac:dyDescent="0.25">
      <c r="A23" s="3" t="s">
        <v>647</v>
      </c>
      <c r="B23" s="133">
        <v>5820.8</v>
      </c>
      <c r="C23" s="133">
        <v>13464.840040539968</v>
      </c>
      <c r="D23" s="134">
        <f t="shared" si="2"/>
        <v>1.3132284291746785</v>
      </c>
      <c r="E23" s="134">
        <f t="shared" si="3"/>
        <v>0.16703089600417043</v>
      </c>
      <c r="F23" s="134">
        <f t="shared" si="3"/>
        <v>0.30364514542190069</v>
      </c>
    </row>
    <row r="24" spans="1:6" x14ac:dyDescent="0.25">
      <c r="A24" s="3" t="s">
        <v>648</v>
      </c>
      <c r="B24" s="133">
        <v>7573.2</v>
      </c>
      <c r="C24" s="133">
        <v>11938.863463439957</v>
      </c>
      <c r="D24" s="134">
        <f t="shared" si="2"/>
        <v>0.57646219080969163</v>
      </c>
      <c r="E24" s="134">
        <f t="shared" si="3"/>
        <v>0.30105827377680039</v>
      </c>
      <c r="F24" s="134">
        <f t="shared" si="3"/>
        <v>-0.11333046456590634</v>
      </c>
    </row>
    <row r="25" spans="1:6" x14ac:dyDescent="0.25">
      <c r="A25" s="3" t="s">
        <v>649</v>
      </c>
      <c r="B25" s="133">
        <v>7896.4</v>
      </c>
      <c r="C25" s="133">
        <v>12157.129721510017</v>
      </c>
      <c r="D25" s="134">
        <f t="shared" si="2"/>
        <v>0.53957876013246753</v>
      </c>
      <c r="E25" s="134">
        <f t="shared" si="3"/>
        <v>4.2676807690276153E-2</v>
      </c>
      <c r="F25" s="134">
        <f t="shared" si="3"/>
        <v>1.828199633394334E-2</v>
      </c>
    </row>
    <row r="26" spans="1:6" x14ac:dyDescent="0.25">
      <c r="A26" s="3" t="s">
        <v>650</v>
      </c>
      <c r="B26" s="133">
        <v>7945.6</v>
      </c>
      <c r="C26" s="133">
        <v>12867.706501189979</v>
      </c>
      <c r="D26" s="134">
        <f t="shared" si="2"/>
        <v>0.61947574773333414</v>
      </c>
      <c r="E26" s="134">
        <f t="shared" si="3"/>
        <v>6.2306874018540626E-3</v>
      </c>
      <c r="F26" s="134">
        <f t="shared" si="3"/>
        <v>5.8449386981757279E-2</v>
      </c>
    </row>
    <row r="27" spans="1:6" x14ac:dyDescent="0.25">
      <c r="A27" s="3" t="s">
        <v>651</v>
      </c>
      <c r="B27" s="133">
        <v>9502.4</v>
      </c>
      <c r="C27" s="133">
        <v>12644.150410350014</v>
      </c>
      <c r="D27" s="134">
        <f t="shared" si="2"/>
        <v>0.33062704267869325</v>
      </c>
      <c r="E27" s="134">
        <f>B27/B26-1</f>
        <v>0.19593233991139747</v>
      </c>
      <c r="F27" s="134">
        <f>C27/C26-1</f>
        <v>-1.7373421659818811E-2</v>
      </c>
    </row>
    <row r="28" spans="1:6" x14ac:dyDescent="0.25">
      <c r="A28" s="124" t="s">
        <v>652</v>
      </c>
      <c r="B28" s="135">
        <v>10161.958212769996</v>
      </c>
      <c r="C28" s="124" t="s">
        <v>653</v>
      </c>
      <c r="D28" s="124" t="s">
        <v>653</v>
      </c>
      <c r="E28" s="136">
        <f>B28/B27-1</f>
        <v>6.9409645223311722E-2</v>
      </c>
      <c r="F28" s="124" t="s">
        <v>653</v>
      </c>
    </row>
  </sheetData>
  <mergeCells count="1">
    <mergeCell ref="A3:B3"/>
  </mergeCells>
  <hyperlinks>
    <hyperlink ref="A3:B3" location="Índice!A1" display="Regresar al Índice"/>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Q63"/>
  <sheetViews>
    <sheetView workbookViewId="0">
      <selection activeCell="A3" sqref="A3:B3"/>
    </sheetView>
  </sheetViews>
  <sheetFormatPr baseColWidth="10" defaultRowHeight="12" x14ac:dyDescent="0.2"/>
  <cols>
    <col min="1" max="1" width="5.7109375" style="212" customWidth="1"/>
    <col min="2" max="2" width="8.140625" style="212" customWidth="1"/>
    <col min="3" max="16384" width="11.42578125" style="212"/>
  </cols>
  <sheetData>
    <row r="1" spans="1:7" ht="12.75" x14ac:dyDescent="0.2">
      <c r="A1" s="10" t="s">
        <v>1368</v>
      </c>
    </row>
    <row r="2" spans="1:7" ht="15.75" x14ac:dyDescent="0.2">
      <c r="A2" s="10" t="s">
        <v>817</v>
      </c>
      <c r="G2" s="211" t="s">
        <v>860</v>
      </c>
    </row>
    <row r="3" spans="1:7" ht="15" x14ac:dyDescent="0.25">
      <c r="A3" s="292" t="s">
        <v>1327</v>
      </c>
      <c r="B3" s="292"/>
    </row>
    <row r="4" spans="1:7" x14ac:dyDescent="0.2">
      <c r="A4" s="228" t="s">
        <v>848</v>
      </c>
    </row>
    <row r="5" spans="1:7" x14ac:dyDescent="0.2">
      <c r="A5" s="228" t="s">
        <v>859</v>
      </c>
    </row>
    <row r="6" spans="1:7" ht="15" x14ac:dyDescent="0.25">
      <c r="A6" s="227" t="s">
        <v>858</v>
      </c>
      <c r="B6"/>
      <c r="C6"/>
      <c r="D6"/>
    </row>
    <row r="8" spans="1:7" ht="15" customHeight="1" x14ac:dyDescent="0.25">
      <c r="A8"/>
    </row>
    <row r="9" spans="1:7" ht="15" customHeight="1" x14ac:dyDescent="0.2">
      <c r="A9" s="235" t="s">
        <v>857</v>
      </c>
      <c r="B9" s="235" t="s">
        <v>856</v>
      </c>
      <c r="C9" s="235" t="s">
        <v>5</v>
      </c>
      <c r="D9" s="235" t="s">
        <v>94</v>
      </c>
    </row>
    <row r="10" spans="1:7" ht="15" customHeight="1" x14ac:dyDescent="0.2">
      <c r="A10" s="323">
        <v>2017</v>
      </c>
      <c r="B10" s="230" t="s">
        <v>95</v>
      </c>
      <c r="C10" s="237">
        <v>27387</v>
      </c>
      <c r="D10" s="237">
        <v>4590</v>
      </c>
    </row>
    <row r="11" spans="1:7" ht="15" customHeight="1" x14ac:dyDescent="0.2">
      <c r="A11" s="323"/>
      <c r="B11" s="230" t="s">
        <v>96</v>
      </c>
      <c r="C11" s="237">
        <v>26231</v>
      </c>
      <c r="D11" s="237">
        <v>4298</v>
      </c>
    </row>
    <row r="12" spans="1:7" ht="15" customHeight="1" x14ac:dyDescent="0.2">
      <c r="A12" s="323"/>
      <c r="B12" s="230" t="s">
        <v>87</v>
      </c>
      <c r="C12" s="237">
        <v>27591</v>
      </c>
      <c r="D12" s="237">
        <v>4440</v>
      </c>
    </row>
    <row r="13" spans="1:7" ht="15" customHeight="1" x14ac:dyDescent="0.2">
      <c r="A13" s="323"/>
      <c r="B13" s="230" t="s">
        <v>88</v>
      </c>
      <c r="C13" s="237">
        <v>26126</v>
      </c>
      <c r="D13" s="237">
        <v>4125</v>
      </c>
    </row>
    <row r="14" spans="1:7" ht="15" customHeight="1" x14ac:dyDescent="0.2">
      <c r="A14" s="323"/>
      <c r="B14" s="230" t="s">
        <v>97</v>
      </c>
      <c r="C14" s="237">
        <v>30131</v>
      </c>
      <c r="D14" s="237">
        <v>5032</v>
      </c>
    </row>
    <row r="15" spans="1:7" ht="15" customHeight="1" x14ac:dyDescent="0.2">
      <c r="A15" s="323"/>
      <c r="B15" s="230" t="s">
        <v>98</v>
      </c>
      <c r="C15" s="237">
        <v>29133</v>
      </c>
      <c r="D15" s="237">
        <v>4885</v>
      </c>
    </row>
    <row r="16" spans="1:7" ht="15" customHeight="1" x14ac:dyDescent="0.2">
      <c r="A16" s="323"/>
      <c r="B16" s="230" t="s">
        <v>99</v>
      </c>
      <c r="C16" s="237">
        <v>29710</v>
      </c>
      <c r="D16" s="237">
        <v>5194</v>
      </c>
    </row>
    <row r="17" spans="1:17" ht="15" customHeight="1" x14ac:dyDescent="0.2">
      <c r="A17" s="323"/>
      <c r="B17" s="230" t="s">
        <v>100</v>
      </c>
      <c r="C17" s="237">
        <v>29735</v>
      </c>
      <c r="D17" s="237">
        <v>5231</v>
      </c>
    </row>
    <row r="18" spans="1:17" ht="15" customHeight="1" x14ac:dyDescent="0.2">
      <c r="A18" s="323"/>
      <c r="B18" s="230" t="s">
        <v>101</v>
      </c>
      <c r="C18" s="237">
        <v>28500</v>
      </c>
      <c r="D18" s="237">
        <v>5140</v>
      </c>
    </row>
    <row r="19" spans="1:17" ht="15" customHeight="1" x14ac:dyDescent="0.2">
      <c r="A19" s="323"/>
      <c r="B19" s="230" t="s">
        <v>102</v>
      </c>
      <c r="C19" s="237">
        <v>29076</v>
      </c>
      <c r="D19" s="237">
        <v>5098</v>
      </c>
      <c r="I19" s="235" t="s">
        <v>5</v>
      </c>
      <c r="J19" s="235" t="s">
        <v>94</v>
      </c>
    </row>
    <row r="20" spans="1:17" ht="15" x14ac:dyDescent="0.25">
      <c r="A20" s="323"/>
      <c r="B20" s="230" t="s">
        <v>103</v>
      </c>
      <c r="C20" s="237">
        <v>29047</v>
      </c>
      <c r="D20" s="237">
        <v>5405</v>
      </c>
      <c r="G20" s="322" t="s">
        <v>855</v>
      </c>
      <c r="H20" s="230" t="s">
        <v>95</v>
      </c>
      <c r="I20" s="221">
        <f t="shared" ref="I20:I34" si="0">C22/C10-1</f>
        <v>2.5303976339138945E-2</v>
      </c>
      <c r="J20" s="221">
        <f t="shared" ref="J20:J34" si="1">D22/D10-1</f>
        <v>9.4771241830065467E-2</v>
      </c>
      <c r="L20" s="212" t="s">
        <v>817</v>
      </c>
      <c r="M20"/>
      <c r="N20"/>
    </row>
    <row r="21" spans="1:17" ht="15" customHeight="1" x14ac:dyDescent="0.2">
      <c r="A21" s="323"/>
      <c r="B21" s="230" t="s">
        <v>104</v>
      </c>
      <c r="C21" s="237">
        <v>36354</v>
      </c>
      <c r="D21" s="237">
        <v>6573</v>
      </c>
      <c r="G21" s="322"/>
      <c r="H21" s="230" t="s">
        <v>96</v>
      </c>
      <c r="I21" s="221">
        <f t="shared" si="0"/>
        <v>-6.9269185315085191E-2</v>
      </c>
      <c r="J21" s="221">
        <f t="shared" si="1"/>
        <v>-5.4909260120986514E-2</v>
      </c>
      <c r="L21" s="315" t="s">
        <v>838</v>
      </c>
      <c r="M21" s="315"/>
      <c r="N21" s="315"/>
      <c r="O21" s="315"/>
      <c r="P21" s="315"/>
      <c r="Q21" s="315"/>
    </row>
    <row r="22" spans="1:17" ht="15" customHeight="1" x14ac:dyDescent="0.2">
      <c r="A22" s="322">
        <v>2018</v>
      </c>
      <c r="B22" s="230" t="s">
        <v>95</v>
      </c>
      <c r="C22" s="237">
        <v>28080</v>
      </c>
      <c r="D22" s="237">
        <v>5025</v>
      </c>
      <c r="G22" s="322"/>
      <c r="H22" s="230" t="s">
        <v>87</v>
      </c>
      <c r="I22" s="221">
        <f t="shared" si="0"/>
        <v>-7.8938784386212935E-2</v>
      </c>
      <c r="J22" s="221">
        <f t="shared" si="1"/>
        <v>-2.7027027027026751E-3</v>
      </c>
      <c r="L22" s="315"/>
      <c r="M22" s="315"/>
      <c r="N22" s="315"/>
      <c r="O22" s="315"/>
      <c r="P22" s="315"/>
      <c r="Q22" s="315"/>
    </row>
    <row r="23" spans="1:17" ht="15" customHeight="1" x14ac:dyDescent="0.2">
      <c r="A23" s="322"/>
      <c r="B23" s="230" t="s">
        <v>96</v>
      </c>
      <c r="C23" s="237">
        <v>24414</v>
      </c>
      <c r="D23" s="237">
        <v>4062</v>
      </c>
      <c r="G23" s="322"/>
      <c r="H23" s="230" t="s">
        <v>88</v>
      </c>
      <c r="I23" s="221">
        <f t="shared" si="0"/>
        <v>6.0437877975962673E-2</v>
      </c>
      <c r="J23" s="221">
        <f t="shared" si="1"/>
        <v>0.17503030303030309</v>
      </c>
      <c r="L23" s="315"/>
      <c r="M23" s="315"/>
      <c r="N23" s="315"/>
      <c r="O23" s="315"/>
      <c r="P23" s="315"/>
      <c r="Q23" s="315"/>
    </row>
    <row r="24" spans="1:17" ht="15" customHeight="1" x14ac:dyDescent="0.2">
      <c r="A24" s="322"/>
      <c r="B24" s="230" t="s">
        <v>87</v>
      </c>
      <c r="C24" s="237">
        <v>25413</v>
      </c>
      <c r="D24" s="237">
        <v>4428</v>
      </c>
      <c r="G24" s="322"/>
      <c r="H24" s="230" t="s">
        <v>97</v>
      </c>
      <c r="I24" s="221">
        <f t="shared" si="0"/>
        <v>-3.1860874182735421E-2</v>
      </c>
      <c r="J24" s="221">
        <f t="shared" si="1"/>
        <v>3.1399046104928496E-2</v>
      </c>
      <c r="L24" s="212" t="s">
        <v>854</v>
      </c>
      <c r="M24" s="234"/>
      <c r="N24" s="234"/>
      <c r="O24" s="234"/>
      <c r="P24" s="234"/>
      <c r="Q24" s="234"/>
    </row>
    <row r="25" spans="1:17" ht="15" customHeight="1" x14ac:dyDescent="0.25">
      <c r="A25" s="322"/>
      <c r="B25" s="230" t="s">
        <v>88</v>
      </c>
      <c r="C25" s="237">
        <v>27705</v>
      </c>
      <c r="D25" s="237">
        <v>4847</v>
      </c>
      <c r="G25" s="322"/>
      <c r="H25" s="230" t="s">
        <v>98</v>
      </c>
      <c r="I25" s="221">
        <f t="shared" si="0"/>
        <v>1.7849174475681462E-3</v>
      </c>
      <c r="J25" s="221">
        <f t="shared" si="1"/>
        <v>5.3224155578300847E-2</v>
      </c>
      <c r="M25"/>
      <c r="N25"/>
    </row>
    <row r="26" spans="1:17" ht="15" customHeight="1" x14ac:dyDescent="0.25">
      <c r="A26" s="322"/>
      <c r="B26" s="230" t="s">
        <v>97</v>
      </c>
      <c r="C26" s="237">
        <v>29171</v>
      </c>
      <c r="D26" s="237">
        <v>5190</v>
      </c>
      <c r="G26" s="322"/>
      <c r="H26" s="230" t="s">
        <v>99</v>
      </c>
      <c r="I26" s="221">
        <f t="shared" si="0"/>
        <v>-3.7024570851562633E-4</v>
      </c>
      <c r="J26" s="221">
        <f t="shared" si="1"/>
        <v>5.0827878321139774E-2</v>
      </c>
      <c r="M26"/>
      <c r="N26"/>
    </row>
    <row r="27" spans="1:17" ht="15" customHeight="1" x14ac:dyDescent="0.25">
      <c r="A27" s="322"/>
      <c r="B27" s="230" t="s">
        <v>98</v>
      </c>
      <c r="C27" s="237">
        <v>29185</v>
      </c>
      <c r="D27" s="237">
        <v>5145</v>
      </c>
      <c r="G27" s="322"/>
      <c r="H27" s="230" t="s">
        <v>100</v>
      </c>
      <c r="I27" s="221">
        <f t="shared" si="0"/>
        <v>-2.5088279804943658E-2</v>
      </c>
      <c r="J27" s="221">
        <f t="shared" si="1"/>
        <v>6.5761804626266462E-2</v>
      </c>
      <c r="M27"/>
      <c r="N27"/>
    </row>
    <row r="28" spans="1:17" ht="15" customHeight="1" x14ac:dyDescent="0.25">
      <c r="A28" s="322"/>
      <c r="B28" s="230" t="s">
        <v>99</v>
      </c>
      <c r="C28" s="237">
        <v>29699</v>
      </c>
      <c r="D28" s="237">
        <v>5458</v>
      </c>
      <c r="G28" s="322"/>
      <c r="H28" s="230" t="s">
        <v>101</v>
      </c>
      <c r="I28" s="221">
        <f t="shared" si="0"/>
        <v>-1.0350877192982444E-2</v>
      </c>
      <c r="J28" s="221">
        <f t="shared" si="1"/>
        <v>-2.9182879377431803E-3</v>
      </c>
      <c r="M28"/>
      <c r="N28"/>
    </row>
    <row r="29" spans="1:17" ht="15" customHeight="1" x14ac:dyDescent="0.25">
      <c r="A29" s="322"/>
      <c r="B29" s="230" t="s">
        <v>100</v>
      </c>
      <c r="C29" s="237">
        <v>28989</v>
      </c>
      <c r="D29" s="237">
        <v>5575</v>
      </c>
      <c r="G29" s="322"/>
      <c r="H29" s="230" t="s">
        <v>102</v>
      </c>
      <c r="I29" s="221">
        <f t="shared" si="0"/>
        <v>4.4538450956115083E-2</v>
      </c>
      <c r="J29" s="221">
        <f t="shared" si="1"/>
        <v>0.11710474695959205</v>
      </c>
      <c r="M29"/>
      <c r="N29"/>
    </row>
    <row r="30" spans="1:17" ht="15" customHeight="1" x14ac:dyDescent="0.25">
      <c r="A30" s="322"/>
      <c r="B30" s="230" t="s">
        <v>101</v>
      </c>
      <c r="C30" s="237">
        <v>28205</v>
      </c>
      <c r="D30" s="237">
        <v>5125</v>
      </c>
      <c r="G30" s="322"/>
      <c r="H30" s="230" t="s">
        <v>103</v>
      </c>
      <c r="I30" s="221">
        <f t="shared" si="0"/>
        <v>3.8523771818087971E-2</v>
      </c>
      <c r="J30" s="221">
        <f t="shared" si="1"/>
        <v>7.6780758556891815E-2</v>
      </c>
      <c r="M30"/>
      <c r="N30"/>
    </row>
    <row r="31" spans="1:17" ht="15" x14ac:dyDescent="0.25">
      <c r="A31" s="322"/>
      <c r="B31" s="230" t="s">
        <v>102</v>
      </c>
      <c r="C31" s="237">
        <v>30371</v>
      </c>
      <c r="D31" s="237">
        <v>5695</v>
      </c>
      <c r="G31" s="322"/>
      <c r="H31" s="230" t="s">
        <v>104</v>
      </c>
      <c r="I31" s="221">
        <f t="shared" si="0"/>
        <v>4.5634593167189319E-2</v>
      </c>
      <c r="J31" s="221">
        <f t="shared" si="1"/>
        <v>4.9596835539327477E-2</v>
      </c>
      <c r="M31"/>
      <c r="N31"/>
    </row>
    <row r="32" spans="1:17" ht="15" x14ac:dyDescent="0.25">
      <c r="A32" s="322"/>
      <c r="B32" s="230" t="s">
        <v>103</v>
      </c>
      <c r="C32" s="237">
        <v>30166</v>
      </c>
      <c r="D32" s="237">
        <v>5820</v>
      </c>
      <c r="G32" s="322" t="s">
        <v>853</v>
      </c>
      <c r="H32" s="230" t="s">
        <v>95</v>
      </c>
      <c r="I32" s="221">
        <f t="shared" si="0"/>
        <v>9.6438746438746392E-2</v>
      </c>
      <c r="J32" s="221">
        <f t="shared" si="1"/>
        <v>0.13970149253731345</v>
      </c>
      <c r="M32"/>
      <c r="N32"/>
    </row>
    <row r="33" spans="1:14" ht="15" x14ac:dyDescent="0.25">
      <c r="A33" s="322"/>
      <c r="B33" s="230" t="s">
        <v>104</v>
      </c>
      <c r="C33" s="237">
        <v>38013</v>
      </c>
      <c r="D33" s="237">
        <v>6899</v>
      </c>
      <c r="G33" s="322"/>
      <c r="H33" s="230" t="s">
        <v>96</v>
      </c>
      <c r="I33" s="221">
        <f t="shared" si="0"/>
        <v>0.21458998935037266</v>
      </c>
      <c r="J33" s="221">
        <f t="shared" si="1"/>
        <v>0.33948793697685864</v>
      </c>
      <c r="M33"/>
      <c r="N33"/>
    </row>
    <row r="34" spans="1:14" ht="15" x14ac:dyDescent="0.25">
      <c r="A34" s="322">
        <v>2019</v>
      </c>
      <c r="B34" s="230" t="s">
        <v>95</v>
      </c>
      <c r="C34" s="237">
        <v>30788</v>
      </c>
      <c r="D34" s="237">
        <v>5727</v>
      </c>
      <c r="G34" s="322"/>
      <c r="H34" s="230" t="s">
        <v>87</v>
      </c>
      <c r="I34" s="221">
        <f t="shared" si="0"/>
        <v>0.13973163341596817</v>
      </c>
      <c r="J34" s="221">
        <f t="shared" si="1"/>
        <v>0.14317976513098474</v>
      </c>
      <c r="L34" s="232"/>
      <c r="M34" s="232"/>
      <c r="N34"/>
    </row>
    <row r="35" spans="1:14" x14ac:dyDescent="0.2">
      <c r="A35" s="322"/>
      <c r="B35" s="230" t="s">
        <v>96</v>
      </c>
      <c r="C35" s="237">
        <v>29653</v>
      </c>
      <c r="D35" s="237">
        <v>5441</v>
      </c>
      <c r="E35" s="233"/>
      <c r="G35" s="322"/>
      <c r="H35" s="230" t="s">
        <v>88</v>
      </c>
      <c r="I35" s="220"/>
      <c r="J35" s="220"/>
    </row>
    <row r="36" spans="1:14" x14ac:dyDescent="0.2">
      <c r="A36" s="322"/>
      <c r="B36" s="230" t="s">
        <v>87</v>
      </c>
      <c r="C36" s="237">
        <v>28964</v>
      </c>
      <c r="D36" s="237">
        <v>5062</v>
      </c>
      <c r="G36" s="322"/>
      <c r="H36" s="230" t="s">
        <v>97</v>
      </c>
      <c r="I36" s="220"/>
      <c r="J36" s="220"/>
    </row>
    <row r="37" spans="1:14" x14ac:dyDescent="0.2">
      <c r="A37" s="322"/>
      <c r="B37" s="230" t="s">
        <v>88</v>
      </c>
      <c r="C37" s="237"/>
      <c r="D37" s="237"/>
      <c r="G37" s="322"/>
      <c r="H37" s="230" t="s">
        <v>98</v>
      </c>
      <c r="I37" s="220"/>
      <c r="J37" s="220"/>
    </row>
    <row r="38" spans="1:14" ht="15" x14ac:dyDescent="0.25">
      <c r="A38" s="322"/>
      <c r="B38" s="230" t="s">
        <v>97</v>
      </c>
      <c r="C38" s="237"/>
      <c r="D38" s="237"/>
      <c r="E38"/>
      <c r="F38"/>
      <c r="G38" s="322"/>
      <c r="H38" s="230" t="s">
        <v>99</v>
      </c>
      <c r="I38" s="236"/>
      <c r="J38" s="220"/>
    </row>
    <row r="39" spans="1:14" ht="15" x14ac:dyDescent="0.25">
      <c r="A39" s="322"/>
      <c r="B39" s="230" t="s">
        <v>98</v>
      </c>
      <c r="C39" s="237"/>
      <c r="D39" s="237"/>
      <c r="E39"/>
      <c r="F39"/>
      <c r="G39" s="322"/>
      <c r="H39" s="230" t="s">
        <v>100</v>
      </c>
      <c r="I39" s="236"/>
      <c r="J39" s="220"/>
    </row>
    <row r="40" spans="1:14" ht="15" x14ac:dyDescent="0.25">
      <c r="A40" s="322"/>
      <c r="B40" s="230" t="s">
        <v>99</v>
      </c>
      <c r="C40" s="237"/>
      <c r="D40" s="237"/>
      <c r="E40"/>
      <c r="F40"/>
      <c r="G40" s="322"/>
      <c r="H40" s="230" t="s">
        <v>101</v>
      </c>
      <c r="I40" s="236"/>
      <c r="J40" s="220"/>
    </row>
    <row r="41" spans="1:14" ht="15" x14ac:dyDescent="0.25">
      <c r="A41" s="322"/>
      <c r="B41" s="230" t="s">
        <v>100</v>
      </c>
      <c r="C41" s="237"/>
      <c r="D41" s="237"/>
      <c r="E41"/>
      <c r="F41"/>
      <c r="G41" s="322"/>
      <c r="H41" s="230" t="s">
        <v>102</v>
      </c>
      <c r="I41" s="236"/>
      <c r="J41" s="220"/>
    </row>
    <row r="42" spans="1:14" ht="15" x14ac:dyDescent="0.25">
      <c r="A42" s="322"/>
      <c r="B42" s="230" t="s">
        <v>101</v>
      </c>
      <c r="C42" s="237"/>
      <c r="D42" s="237"/>
      <c r="E42"/>
      <c r="F42"/>
      <c r="G42" s="322"/>
      <c r="H42" s="230" t="s">
        <v>103</v>
      </c>
      <c r="I42" s="236"/>
      <c r="J42" s="220"/>
    </row>
    <row r="43" spans="1:14" ht="15" x14ac:dyDescent="0.25">
      <c r="A43" s="322"/>
      <c r="B43" s="230" t="s">
        <v>102</v>
      </c>
      <c r="C43" s="237"/>
      <c r="D43" s="237"/>
      <c r="E43"/>
      <c r="F43"/>
      <c r="G43" s="322"/>
      <c r="H43" s="230" t="s">
        <v>104</v>
      </c>
      <c r="I43" s="236"/>
      <c r="J43" s="220"/>
    </row>
    <row r="44" spans="1:14" ht="15" x14ac:dyDescent="0.25">
      <c r="A44" s="322"/>
      <c r="B44" s="230" t="s">
        <v>103</v>
      </c>
      <c r="C44" s="237"/>
      <c r="D44" s="237"/>
      <c r="E44"/>
      <c r="F44"/>
      <c r="G44"/>
      <c r="H44"/>
      <c r="I44"/>
    </row>
    <row r="45" spans="1:14" ht="15" x14ac:dyDescent="0.25">
      <c r="A45" s="322"/>
      <c r="B45" s="230" t="s">
        <v>104</v>
      </c>
      <c r="C45" s="237"/>
      <c r="D45" s="237"/>
      <c r="E45"/>
      <c r="F45"/>
      <c r="G45"/>
      <c r="H45"/>
      <c r="I45"/>
    </row>
    <row r="46" spans="1:14" ht="15" x14ac:dyDescent="0.25">
      <c r="A46"/>
      <c r="B46"/>
      <c r="C46"/>
      <c r="D46"/>
      <c r="E46"/>
      <c r="F46"/>
      <c r="G46"/>
      <c r="H46"/>
      <c r="I46"/>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row>
    <row r="63" spans="1:9" ht="15" x14ac:dyDescent="0.25">
      <c r="A63"/>
    </row>
  </sheetData>
  <mergeCells count="7">
    <mergeCell ref="A34:A45"/>
    <mergeCell ref="G32:G43"/>
    <mergeCell ref="A3:B3"/>
    <mergeCell ref="L21:Q23"/>
    <mergeCell ref="A10:A21"/>
    <mergeCell ref="A22:A33"/>
    <mergeCell ref="G20:G31"/>
  </mergeCells>
  <hyperlinks>
    <hyperlink ref="A3:B3" location="Índice!A1" display="Regresar al Índice"/>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C37"/>
  <sheetViews>
    <sheetView workbookViewId="0">
      <selection activeCell="A2" sqref="A2"/>
    </sheetView>
  </sheetViews>
  <sheetFormatPr baseColWidth="10" defaultColWidth="9.140625" defaultRowHeight="15" x14ac:dyDescent="0.25"/>
  <cols>
    <col min="1" max="16384" width="9.140625" style="179"/>
  </cols>
  <sheetData>
    <row r="1" spans="1:3" x14ac:dyDescent="0.25">
      <c r="A1" s="179" t="s">
        <v>1367</v>
      </c>
    </row>
    <row r="2" spans="1:3" x14ac:dyDescent="0.25">
      <c r="A2" s="179" t="s">
        <v>335</v>
      </c>
    </row>
    <row r="3" spans="1:3" x14ac:dyDescent="0.25">
      <c r="A3" s="179" t="s">
        <v>877</v>
      </c>
    </row>
    <row r="4" spans="1:3" x14ac:dyDescent="0.25">
      <c r="A4" s="292" t="s">
        <v>1327</v>
      </c>
      <c r="B4" s="292"/>
    </row>
    <row r="5" spans="1:3" x14ac:dyDescent="0.25">
      <c r="A5" s="179" t="s">
        <v>114</v>
      </c>
      <c r="B5" s="179" t="s">
        <v>878</v>
      </c>
    </row>
    <row r="6" spans="1:3" x14ac:dyDescent="0.25">
      <c r="A6" s="179" t="s">
        <v>125</v>
      </c>
      <c r="B6" s="205">
        <v>349529</v>
      </c>
      <c r="C6" s="205"/>
    </row>
    <row r="7" spans="1:3" x14ac:dyDescent="0.25">
      <c r="A7" s="179" t="s">
        <v>131</v>
      </c>
      <c r="B7" s="205">
        <v>380571</v>
      </c>
    </row>
    <row r="8" spans="1:3" x14ac:dyDescent="0.25">
      <c r="A8" s="179" t="s">
        <v>119</v>
      </c>
      <c r="B8" s="205">
        <v>510694</v>
      </c>
    </row>
    <row r="9" spans="1:3" x14ac:dyDescent="0.25">
      <c r="A9" s="179" t="s">
        <v>135</v>
      </c>
      <c r="B9" s="205">
        <v>534485</v>
      </c>
    </row>
    <row r="10" spans="1:3" x14ac:dyDescent="0.25">
      <c r="A10" s="179" t="s">
        <v>145</v>
      </c>
      <c r="B10" s="205">
        <v>538897</v>
      </c>
    </row>
    <row r="11" spans="1:3" x14ac:dyDescent="0.25">
      <c r="A11" s="179" t="s">
        <v>132</v>
      </c>
      <c r="B11" s="205">
        <v>542239</v>
      </c>
    </row>
    <row r="12" spans="1:3" x14ac:dyDescent="0.25">
      <c r="A12" s="179" t="s">
        <v>140</v>
      </c>
      <c r="B12" s="205">
        <v>609873</v>
      </c>
    </row>
    <row r="13" spans="1:3" x14ac:dyDescent="0.25">
      <c r="A13" s="179" t="s">
        <v>130</v>
      </c>
      <c r="B13" s="205">
        <v>640953</v>
      </c>
    </row>
    <row r="14" spans="1:3" x14ac:dyDescent="0.25">
      <c r="A14" s="179" t="s">
        <v>144</v>
      </c>
      <c r="B14" s="205">
        <v>645641</v>
      </c>
    </row>
    <row r="15" spans="1:3" x14ac:dyDescent="0.25">
      <c r="A15" s="179" t="s">
        <v>137</v>
      </c>
      <c r="B15" s="205">
        <v>693178</v>
      </c>
    </row>
    <row r="16" spans="1:3" x14ac:dyDescent="0.25">
      <c r="A16" s="179" t="s">
        <v>127</v>
      </c>
      <c r="B16" s="205">
        <v>698924</v>
      </c>
    </row>
    <row r="17" spans="1:2" x14ac:dyDescent="0.25">
      <c r="A17" s="179" t="s">
        <v>123</v>
      </c>
      <c r="B17" s="205">
        <v>831758</v>
      </c>
    </row>
    <row r="18" spans="1:2" x14ac:dyDescent="0.25">
      <c r="A18" s="179" t="s">
        <v>136</v>
      </c>
      <c r="B18" s="205">
        <v>910830</v>
      </c>
    </row>
    <row r="19" spans="1:2" x14ac:dyDescent="0.25">
      <c r="A19" s="179" t="s">
        <v>122</v>
      </c>
      <c r="B19" s="205">
        <v>987154</v>
      </c>
    </row>
    <row r="20" spans="1:2" x14ac:dyDescent="0.25">
      <c r="A20" s="179" t="s">
        <v>134</v>
      </c>
      <c r="B20" s="205">
        <v>1076708</v>
      </c>
    </row>
    <row r="21" spans="1:2" x14ac:dyDescent="0.25">
      <c r="A21" s="179" t="s">
        <v>129</v>
      </c>
      <c r="B21" s="205">
        <v>1229132</v>
      </c>
    </row>
    <row r="22" spans="1:2" x14ac:dyDescent="0.25">
      <c r="A22" s="179" t="s">
        <v>143</v>
      </c>
      <c r="B22" s="205">
        <v>1452460</v>
      </c>
    </row>
    <row r="23" spans="1:2" x14ac:dyDescent="0.25">
      <c r="A23" s="179" t="s">
        <v>128</v>
      </c>
      <c r="B23" s="205">
        <v>1697014</v>
      </c>
    </row>
    <row r="24" spans="1:2" x14ac:dyDescent="0.25">
      <c r="A24" s="179" t="s">
        <v>139</v>
      </c>
      <c r="B24" s="205">
        <v>1705399</v>
      </c>
    </row>
    <row r="25" spans="1:2" x14ac:dyDescent="0.25">
      <c r="A25" s="179" t="s">
        <v>124</v>
      </c>
      <c r="B25" s="205">
        <v>1875192</v>
      </c>
    </row>
    <row r="26" spans="1:2" x14ac:dyDescent="0.25">
      <c r="A26" s="179" t="s">
        <v>138</v>
      </c>
      <c r="B26" s="205">
        <v>1988063</v>
      </c>
    </row>
    <row r="27" spans="1:2" x14ac:dyDescent="0.25">
      <c r="A27" s="179" t="s">
        <v>120</v>
      </c>
      <c r="B27" s="205">
        <v>2101106</v>
      </c>
    </row>
    <row r="28" spans="1:2" x14ac:dyDescent="0.25">
      <c r="A28" s="179" t="s">
        <v>121</v>
      </c>
      <c r="B28" s="205">
        <v>2443047</v>
      </c>
    </row>
    <row r="29" spans="1:2" x14ac:dyDescent="0.25">
      <c r="A29" s="179" t="s">
        <v>126</v>
      </c>
      <c r="B29" s="205">
        <v>2654718</v>
      </c>
    </row>
    <row r="30" spans="1:2" x14ac:dyDescent="0.25">
      <c r="A30" s="179" t="s">
        <v>116</v>
      </c>
      <c r="B30" s="205">
        <v>2989258</v>
      </c>
    </row>
    <row r="31" spans="1:2" x14ac:dyDescent="0.25">
      <c r="A31" s="179" t="s">
        <v>118</v>
      </c>
      <c r="B31" s="205">
        <v>3316495</v>
      </c>
    </row>
    <row r="32" spans="1:2" x14ac:dyDescent="0.25">
      <c r="A32" s="179" t="s">
        <v>142</v>
      </c>
      <c r="B32" s="205">
        <v>3691816</v>
      </c>
    </row>
    <row r="33" spans="1:2" x14ac:dyDescent="0.25">
      <c r="A33" s="179" t="s">
        <v>117</v>
      </c>
      <c r="B33" s="205">
        <v>3906404</v>
      </c>
    </row>
    <row r="34" spans="1:2" x14ac:dyDescent="0.25">
      <c r="A34" s="179" t="s">
        <v>133</v>
      </c>
      <c r="B34" s="205">
        <v>4489114</v>
      </c>
    </row>
    <row r="35" spans="1:2" x14ac:dyDescent="0.25">
      <c r="A35" s="179" t="s">
        <v>94</v>
      </c>
      <c r="B35" s="205">
        <v>6003967</v>
      </c>
    </row>
    <row r="36" spans="1:2" x14ac:dyDescent="0.25">
      <c r="A36" s="179" t="s">
        <v>53</v>
      </c>
      <c r="B36" s="205">
        <v>6554281</v>
      </c>
    </row>
    <row r="37" spans="1:2" x14ac:dyDescent="0.25">
      <c r="A37" s="179" t="s">
        <v>171</v>
      </c>
      <c r="B37" s="205">
        <v>7227996</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C30"/>
  <sheetViews>
    <sheetView workbookViewId="0">
      <selection activeCell="A4" sqref="A4:B4"/>
    </sheetView>
  </sheetViews>
  <sheetFormatPr baseColWidth="10" defaultColWidth="9.140625" defaultRowHeight="15" x14ac:dyDescent="0.25"/>
  <cols>
    <col min="1" max="1" width="9.140625" style="179"/>
    <col min="2" max="2" width="10.140625" style="179" customWidth="1"/>
    <col min="3" max="3" width="10.28515625" style="179" customWidth="1"/>
    <col min="4" max="16384" width="9.140625" style="179"/>
  </cols>
  <sheetData>
    <row r="1" spans="1:3" x14ac:dyDescent="0.25">
      <c r="A1" s="179" t="s">
        <v>1366</v>
      </c>
    </row>
    <row r="2" spans="1:3" x14ac:dyDescent="0.25">
      <c r="A2" s="179" t="s">
        <v>335</v>
      </c>
    </row>
    <row r="3" spans="1:3" x14ac:dyDescent="0.25">
      <c r="A3" s="179" t="s">
        <v>877</v>
      </c>
    </row>
    <row r="4" spans="1:3" x14ac:dyDescent="0.25">
      <c r="A4" s="292" t="s">
        <v>1327</v>
      </c>
      <c r="B4" s="292"/>
    </row>
    <row r="5" spans="1:3" x14ac:dyDescent="0.25">
      <c r="A5" s="179" t="s">
        <v>302</v>
      </c>
      <c r="B5" s="179" t="s">
        <v>879</v>
      </c>
      <c r="C5" s="179" t="s">
        <v>880</v>
      </c>
    </row>
    <row r="6" spans="1:3" x14ac:dyDescent="0.25">
      <c r="A6" s="179">
        <v>1998</v>
      </c>
      <c r="B6" s="205">
        <v>303377</v>
      </c>
      <c r="C6" s="205">
        <v>341</v>
      </c>
    </row>
    <row r="7" spans="1:3" x14ac:dyDescent="0.25">
      <c r="A7" s="179">
        <v>1999</v>
      </c>
      <c r="B7" s="205">
        <v>327123</v>
      </c>
      <c r="C7" s="205">
        <v>344</v>
      </c>
    </row>
    <row r="8" spans="1:3" x14ac:dyDescent="0.25">
      <c r="A8" s="179">
        <v>2000</v>
      </c>
      <c r="B8" s="205">
        <v>323939</v>
      </c>
      <c r="C8" s="205">
        <v>324</v>
      </c>
    </row>
    <row r="9" spans="1:3" x14ac:dyDescent="0.25">
      <c r="A9" s="179">
        <v>2001</v>
      </c>
      <c r="B9" s="205">
        <v>315518</v>
      </c>
      <c r="C9" s="205">
        <v>309</v>
      </c>
    </row>
    <row r="10" spans="1:3" x14ac:dyDescent="0.25">
      <c r="A10" s="179">
        <v>2002</v>
      </c>
      <c r="B10" s="205">
        <v>365228</v>
      </c>
      <c r="C10" s="205">
        <v>356</v>
      </c>
    </row>
    <row r="11" spans="1:3" x14ac:dyDescent="0.25">
      <c r="A11" s="179">
        <v>2003</v>
      </c>
      <c r="B11" s="205">
        <v>314252</v>
      </c>
      <c r="C11" s="205">
        <v>304</v>
      </c>
    </row>
    <row r="12" spans="1:3" x14ac:dyDescent="0.25">
      <c r="A12" s="179">
        <v>2004</v>
      </c>
      <c r="B12" s="205">
        <v>314098</v>
      </c>
      <c r="C12" s="205">
        <v>297</v>
      </c>
    </row>
    <row r="13" spans="1:3" x14ac:dyDescent="0.25">
      <c r="A13" s="179">
        <v>2005</v>
      </c>
      <c r="B13" s="205">
        <v>304974</v>
      </c>
      <c r="C13" s="205">
        <v>284</v>
      </c>
    </row>
    <row r="14" spans="1:3" x14ac:dyDescent="0.25">
      <c r="A14" s="179">
        <v>2006</v>
      </c>
      <c r="B14" s="205">
        <v>260372</v>
      </c>
      <c r="C14" s="205">
        <v>233</v>
      </c>
    </row>
    <row r="15" spans="1:3" x14ac:dyDescent="0.25">
      <c r="A15" s="179">
        <v>2007</v>
      </c>
      <c r="B15" s="205">
        <v>349012</v>
      </c>
      <c r="C15" s="205">
        <v>297</v>
      </c>
    </row>
    <row r="16" spans="1:3" x14ac:dyDescent="0.25">
      <c r="A16" s="179">
        <v>2008</v>
      </c>
      <c r="B16" s="205">
        <v>387478</v>
      </c>
      <c r="C16" s="205">
        <v>318</v>
      </c>
    </row>
    <row r="17" spans="1:3" x14ac:dyDescent="0.25">
      <c r="A17" s="179">
        <v>2009</v>
      </c>
      <c r="B17" s="205">
        <v>402120</v>
      </c>
      <c r="C17" s="205">
        <v>337</v>
      </c>
    </row>
    <row r="18" spans="1:3" x14ac:dyDescent="0.25">
      <c r="A18" s="179">
        <v>2010</v>
      </c>
      <c r="B18" s="205">
        <v>397318</v>
      </c>
      <c r="C18" s="205">
        <v>322</v>
      </c>
    </row>
    <row r="19" spans="1:3" x14ac:dyDescent="0.25">
      <c r="A19" s="179">
        <v>2011</v>
      </c>
      <c r="B19" s="205">
        <v>402472</v>
      </c>
      <c r="C19" s="205">
        <v>313</v>
      </c>
    </row>
    <row r="20" spans="1:3" x14ac:dyDescent="0.25">
      <c r="A20" s="179">
        <v>2012</v>
      </c>
      <c r="B20" s="205">
        <v>424400</v>
      </c>
      <c r="C20" s="205">
        <v>320</v>
      </c>
    </row>
    <row r="21" spans="1:3" x14ac:dyDescent="0.25">
      <c r="A21" s="179">
        <v>2013</v>
      </c>
      <c r="B21" s="205">
        <v>472924</v>
      </c>
      <c r="C21" s="205">
        <v>344</v>
      </c>
    </row>
    <row r="22" spans="1:3" x14ac:dyDescent="0.25">
      <c r="A22" s="179">
        <v>2014</v>
      </c>
      <c r="B22" s="205">
        <v>422010</v>
      </c>
      <c r="C22" s="205">
        <v>298</v>
      </c>
    </row>
    <row r="23" spans="1:3" x14ac:dyDescent="0.25">
      <c r="A23" s="179">
        <v>2015</v>
      </c>
      <c r="B23" s="205">
        <v>471223</v>
      </c>
      <c r="C23" s="205">
        <v>315</v>
      </c>
    </row>
    <row r="24" spans="1:3" x14ac:dyDescent="0.25">
      <c r="A24" s="179">
        <v>2016</v>
      </c>
      <c r="B24" s="205">
        <v>444805</v>
      </c>
      <c r="C24" s="205">
        <v>283</v>
      </c>
    </row>
    <row r="25" spans="1:3" x14ac:dyDescent="0.25">
      <c r="A25" s="179">
        <v>2017</v>
      </c>
      <c r="B25" s="205">
        <v>446852</v>
      </c>
      <c r="C25" s="205">
        <v>269</v>
      </c>
    </row>
    <row r="26" spans="1:3" x14ac:dyDescent="0.25">
      <c r="A26" s="179">
        <v>2018</v>
      </c>
      <c r="B26" s="205">
        <v>519024</v>
      </c>
      <c r="C26" s="205">
        <v>297</v>
      </c>
    </row>
    <row r="27" spans="1:3" x14ac:dyDescent="0.25">
      <c r="A27" s="179">
        <v>2019</v>
      </c>
      <c r="B27" s="205">
        <v>471437</v>
      </c>
      <c r="C27" s="205">
        <v>262</v>
      </c>
    </row>
    <row r="29" spans="1:3" x14ac:dyDescent="0.25">
      <c r="B29" s="179" t="s">
        <v>881</v>
      </c>
      <c r="C29" s="179" t="s">
        <v>882</v>
      </c>
    </row>
    <row r="30" spans="1:3" x14ac:dyDescent="0.25">
      <c r="B30" s="179">
        <f>_xlfn.RANK.EQ(B27,B6:B27,0)</f>
        <v>3</v>
      </c>
      <c r="C30" s="179">
        <f>_xlfn.RANK.EQ(C27,C6:C27,1)</f>
        <v>2</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C30"/>
  <sheetViews>
    <sheetView workbookViewId="0">
      <selection activeCell="A4" sqref="A4:B4"/>
    </sheetView>
  </sheetViews>
  <sheetFormatPr baseColWidth="10" defaultColWidth="9.140625" defaultRowHeight="15" x14ac:dyDescent="0.25"/>
  <cols>
    <col min="1" max="1" width="9.140625" style="179"/>
    <col min="2" max="2" width="10" style="179" customWidth="1"/>
    <col min="3" max="3" width="9.5703125" style="179" customWidth="1"/>
    <col min="4" max="16384" width="9.140625" style="179"/>
  </cols>
  <sheetData>
    <row r="1" spans="1:3" x14ac:dyDescent="0.25">
      <c r="A1" s="179" t="s">
        <v>1365</v>
      </c>
    </row>
    <row r="2" spans="1:3" x14ac:dyDescent="0.25">
      <c r="A2" s="179" t="s">
        <v>335</v>
      </c>
    </row>
    <row r="3" spans="1:3" x14ac:dyDescent="0.25">
      <c r="A3" s="179" t="s">
        <v>877</v>
      </c>
    </row>
    <row r="4" spans="1:3" x14ac:dyDescent="0.25">
      <c r="A4" s="292" t="s">
        <v>1327</v>
      </c>
      <c r="B4" s="292"/>
    </row>
    <row r="5" spans="1:3" x14ac:dyDescent="0.25">
      <c r="A5" s="179" t="s">
        <v>302</v>
      </c>
      <c r="B5" s="179" t="s">
        <v>879</v>
      </c>
      <c r="C5" s="179" t="s">
        <v>880</v>
      </c>
    </row>
    <row r="6" spans="1:3" x14ac:dyDescent="0.25">
      <c r="A6" s="179">
        <v>1998</v>
      </c>
      <c r="B6" s="205">
        <v>163385</v>
      </c>
      <c r="C6" s="205">
        <v>184</v>
      </c>
    </row>
    <row r="7" spans="1:3" x14ac:dyDescent="0.25">
      <c r="A7" s="179">
        <v>1999</v>
      </c>
      <c r="B7" s="205">
        <v>180393</v>
      </c>
      <c r="C7" s="205">
        <v>190</v>
      </c>
    </row>
    <row r="8" spans="1:3" x14ac:dyDescent="0.25">
      <c r="A8" s="179">
        <v>2000</v>
      </c>
      <c r="B8" s="205">
        <v>176960</v>
      </c>
      <c r="C8" s="205">
        <v>177</v>
      </c>
    </row>
    <row r="9" spans="1:3" x14ac:dyDescent="0.25">
      <c r="A9" s="179">
        <v>2001</v>
      </c>
      <c r="B9" s="205">
        <v>166835</v>
      </c>
      <c r="C9" s="205">
        <v>163</v>
      </c>
    </row>
    <row r="10" spans="1:3" x14ac:dyDescent="0.25">
      <c r="A10" s="179">
        <v>2002</v>
      </c>
      <c r="B10" s="205">
        <v>195222</v>
      </c>
      <c r="C10" s="205">
        <v>190</v>
      </c>
    </row>
    <row r="11" spans="1:3" x14ac:dyDescent="0.25">
      <c r="A11" s="179">
        <v>2003</v>
      </c>
      <c r="B11" s="205">
        <v>161163</v>
      </c>
      <c r="C11" s="205">
        <v>156</v>
      </c>
    </row>
    <row r="12" spans="1:3" x14ac:dyDescent="0.25">
      <c r="A12" s="179">
        <v>2004</v>
      </c>
      <c r="B12" s="205">
        <v>164593</v>
      </c>
      <c r="C12" s="205">
        <v>156</v>
      </c>
    </row>
    <row r="13" spans="1:3" x14ac:dyDescent="0.25">
      <c r="A13" s="179">
        <v>2005</v>
      </c>
      <c r="B13" s="205">
        <v>159300</v>
      </c>
      <c r="C13" s="205">
        <v>148</v>
      </c>
    </row>
    <row r="14" spans="1:3" x14ac:dyDescent="0.25">
      <c r="A14" s="179">
        <v>2006</v>
      </c>
      <c r="B14" s="205">
        <v>122855</v>
      </c>
      <c r="C14" s="205">
        <v>110</v>
      </c>
    </row>
    <row r="15" spans="1:3" x14ac:dyDescent="0.25">
      <c r="A15" s="179">
        <v>2007</v>
      </c>
      <c r="B15" s="205">
        <v>162614</v>
      </c>
      <c r="C15" s="205">
        <v>138</v>
      </c>
    </row>
    <row r="16" spans="1:3" x14ac:dyDescent="0.25">
      <c r="A16" s="179">
        <v>2008</v>
      </c>
      <c r="B16" s="205">
        <v>176070</v>
      </c>
      <c r="C16" s="205">
        <v>144</v>
      </c>
    </row>
    <row r="17" spans="1:3" x14ac:dyDescent="0.25">
      <c r="A17" s="179">
        <v>2009</v>
      </c>
      <c r="B17" s="205">
        <v>183706</v>
      </c>
      <c r="C17" s="205">
        <v>154</v>
      </c>
    </row>
    <row r="18" spans="1:3" x14ac:dyDescent="0.25">
      <c r="A18" s="179">
        <v>2010</v>
      </c>
      <c r="B18" s="205">
        <v>188419</v>
      </c>
      <c r="C18" s="205">
        <v>153</v>
      </c>
    </row>
    <row r="19" spans="1:3" x14ac:dyDescent="0.25">
      <c r="A19" s="179">
        <v>2011</v>
      </c>
      <c r="B19" s="205">
        <v>191014</v>
      </c>
      <c r="C19" s="205">
        <v>149</v>
      </c>
    </row>
    <row r="20" spans="1:3" x14ac:dyDescent="0.25">
      <c r="A20" s="179">
        <v>2012</v>
      </c>
      <c r="B20" s="205">
        <v>199171</v>
      </c>
      <c r="C20" s="205">
        <v>150</v>
      </c>
    </row>
    <row r="21" spans="1:3" x14ac:dyDescent="0.25">
      <c r="A21" s="179">
        <v>2013</v>
      </c>
      <c r="B21" s="205">
        <v>220511</v>
      </c>
      <c r="C21" s="205">
        <v>160</v>
      </c>
    </row>
    <row r="22" spans="1:3" x14ac:dyDescent="0.25">
      <c r="A22" s="179">
        <v>2014</v>
      </c>
      <c r="B22" s="205">
        <v>192356</v>
      </c>
      <c r="C22" s="205">
        <v>136</v>
      </c>
    </row>
    <row r="23" spans="1:3" x14ac:dyDescent="0.25">
      <c r="A23" s="179">
        <v>2015</v>
      </c>
      <c r="B23" s="205">
        <v>210630</v>
      </c>
      <c r="C23" s="205">
        <v>141</v>
      </c>
    </row>
    <row r="24" spans="1:3" x14ac:dyDescent="0.25">
      <c r="A24" s="179">
        <v>2016</v>
      </c>
      <c r="B24" s="205">
        <v>207279</v>
      </c>
      <c r="C24" s="205">
        <v>132</v>
      </c>
    </row>
    <row r="25" spans="1:3" x14ac:dyDescent="0.25">
      <c r="A25" s="179">
        <v>2017</v>
      </c>
      <c r="B25" s="205">
        <v>203917</v>
      </c>
      <c r="C25" s="205">
        <v>123</v>
      </c>
    </row>
    <row r="26" spans="1:3" x14ac:dyDescent="0.25">
      <c r="A26" s="179">
        <v>2018</v>
      </c>
      <c r="B26" s="205">
        <v>238080</v>
      </c>
      <c r="C26" s="205">
        <v>136</v>
      </c>
    </row>
    <row r="27" spans="1:3" x14ac:dyDescent="0.25">
      <c r="A27" s="179">
        <v>2019</v>
      </c>
      <c r="B27" s="205">
        <v>231304</v>
      </c>
      <c r="C27" s="205">
        <v>129</v>
      </c>
    </row>
    <row r="29" spans="1:3" x14ac:dyDescent="0.25">
      <c r="B29" s="179" t="s">
        <v>881</v>
      </c>
      <c r="C29" s="179" t="s">
        <v>882</v>
      </c>
    </row>
    <row r="30" spans="1:3" x14ac:dyDescent="0.25">
      <c r="B30" s="179">
        <f>_xlfn.RANK.EQ(B27,B6:B27,0)</f>
        <v>2</v>
      </c>
      <c r="C30" s="179">
        <f>_xlfn.RANK.EQ(C27,C6:C27,1)</f>
        <v>3</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B39"/>
  <sheetViews>
    <sheetView workbookViewId="0">
      <selection activeCell="A5" sqref="A5:B5"/>
    </sheetView>
  </sheetViews>
  <sheetFormatPr baseColWidth="10" defaultColWidth="9.140625" defaultRowHeight="15" x14ac:dyDescent="0.25"/>
  <cols>
    <col min="1" max="16384" width="9.140625" style="179"/>
  </cols>
  <sheetData>
    <row r="1" spans="1:2" x14ac:dyDescent="0.25">
      <c r="A1" s="179" t="s">
        <v>1364</v>
      </c>
    </row>
    <row r="2" spans="1:2" x14ac:dyDescent="0.25">
      <c r="A2" s="179" t="s">
        <v>883</v>
      </c>
    </row>
    <row r="3" spans="1:2" x14ac:dyDescent="0.25">
      <c r="A3" s="179" t="s">
        <v>335</v>
      </c>
    </row>
    <row r="4" spans="1:2" x14ac:dyDescent="0.25">
      <c r="A4" s="179" t="s">
        <v>877</v>
      </c>
    </row>
    <row r="5" spans="1:2" x14ac:dyDescent="0.25">
      <c r="A5" s="292" t="s">
        <v>1327</v>
      </c>
      <c r="B5" s="292"/>
    </row>
    <row r="6" spans="1:2" ht="15" customHeight="1" x14ac:dyDescent="0.25">
      <c r="A6" s="179" t="s">
        <v>114</v>
      </c>
      <c r="B6" s="179" t="s">
        <v>878</v>
      </c>
    </row>
    <row r="7" spans="1:2" x14ac:dyDescent="0.25">
      <c r="A7" s="179" t="s">
        <v>53</v>
      </c>
      <c r="B7" s="179">
        <v>85</v>
      </c>
    </row>
    <row r="8" spans="1:2" x14ac:dyDescent="0.25">
      <c r="A8" s="179" t="s">
        <v>129</v>
      </c>
      <c r="B8" s="179">
        <v>91</v>
      </c>
    </row>
    <row r="9" spans="1:2" x14ac:dyDescent="0.25">
      <c r="A9" s="179" t="s">
        <v>140</v>
      </c>
      <c r="B9" s="179">
        <v>107</v>
      </c>
    </row>
    <row r="10" spans="1:2" x14ac:dyDescent="0.25">
      <c r="A10" s="179" t="s">
        <v>122</v>
      </c>
      <c r="B10" s="179">
        <v>108</v>
      </c>
    </row>
    <row r="11" spans="1:2" x14ac:dyDescent="0.25">
      <c r="A11" s="179" t="s">
        <v>133</v>
      </c>
      <c r="B11" s="179">
        <v>111</v>
      </c>
    </row>
    <row r="12" spans="1:2" x14ac:dyDescent="0.25">
      <c r="A12" s="179" t="s">
        <v>139</v>
      </c>
      <c r="B12" s="179">
        <v>111</v>
      </c>
    </row>
    <row r="13" spans="1:2" x14ac:dyDescent="0.25">
      <c r="A13" s="179" t="s">
        <v>119</v>
      </c>
      <c r="B13" s="179">
        <v>114</v>
      </c>
    </row>
    <row r="14" spans="1:2" x14ac:dyDescent="0.25">
      <c r="A14" s="179" t="s">
        <v>124</v>
      </c>
      <c r="B14" s="179">
        <v>116</v>
      </c>
    </row>
    <row r="15" spans="1:2" x14ac:dyDescent="0.25">
      <c r="A15" s="179" t="s">
        <v>120</v>
      </c>
      <c r="B15" s="179">
        <v>117</v>
      </c>
    </row>
    <row r="16" spans="1:2" x14ac:dyDescent="0.25">
      <c r="A16" s="179" t="s">
        <v>125</v>
      </c>
      <c r="B16" s="179">
        <v>118</v>
      </c>
    </row>
    <row r="17" spans="1:2" x14ac:dyDescent="0.25">
      <c r="A17" s="179" t="s">
        <v>127</v>
      </c>
      <c r="B17" s="179">
        <v>126</v>
      </c>
    </row>
    <row r="18" spans="1:2" x14ac:dyDescent="0.25">
      <c r="A18" s="179" t="s">
        <v>130</v>
      </c>
      <c r="B18" s="179">
        <v>127</v>
      </c>
    </row>
    <row r="19" spans="1:2" x14ac:dyDescent="0.25">
      <c r="A19" s="179" t="s">
        <v>131</v>
      </c>
      <c r="B19" s="179">
        <v>128</v>
      </c>
    </row>
    <row r="20" spans="1:2" x14ac:dyDescent="0.25">
      <c r="A20" s="179" t="s">
        <v>5</v>
      </c>
      <c r="B20" s="179">
        <v>128</v>
      </c>
    </row>
    <row r="21" spans="1:2" x14ac:dyDescent="0.25">
      <c r="A21" s="179" t="s">
        <v>94</v>
      </c>
      <c r="B21" s="179">
        <v>129</v>
      </c>
    </row>
    <row r="22" spans="1:2" x14ac:dyDescent="0.25">
      <c r="A22" s="179" t="s">
        <v>144</v>
      </c>
      <c r="B22" s="179">
        <v>129</v>
      </c>
    </row>
    <row r="23" spans="1:2" x14ac:dyDescent="0.25">
      <c r="A23" s="179" t="s">
        <v>143</v>
      </c>
      <c r="B23" s="179">
        <v>129</v>
      </c>
    </row>
    <row r="24" spans="1:2" x14ac:dyDescent="0.25">
      <c r="A24" s="179" t="s">
        <v>126</v>
      </c>
      <c r="B24" s="179">
        <v>130</v>
      </c>
    </row>
    <row r="25" spans="1:2" x14ac:dyDescent="0.25">
      <c r="A25" s="179" t="s">
        <v>134</v>
      </c>
      <c r="B25" s="179">
        <v>131</v>
      </c>
    </row>
    <row r="26" spans="1:2" x14ac:dyDescent="0.25">
      <c r="A26" s="179" t="s">
        <v>123</v>
      </c>
      <c r="B26" s="179">
        <v>133</v>
      </c>
    </row>
    <row r="27" spans="1:2" x14ac:dyDescent="0.25">
      <c r="A27" s="179" t="s">
        <v>138</v>
      </c>
      <c r="B27" s="179">
        <v>133</v>
      </c>
    </row>
    <row r="28" spans="1:2" x14ac:dyDescent="0.25">
      <c r="A28" s="179" t="s">
        <v>142</v>
      </c>
      <c r="B28" s="179">
        <v>137</v>
      </c>
    </row>
    <row r="29" spans="1:2" x14ac:dyDescent="0.25">
      <c r="A29" s="179" t="s">
        <v>145</v>
      </c>
      <c r="B29" s="179">
        <v>139</v>
      </c>
    </row>
    <row r="30" spans="1:2" x14ac:dyDescent="0.25">
      <c r="A30" s="179" t="s">
        <v>136</v>
      </c>
      <c r="B30" s="179">
        <v>141</v>
      </c>
    </row>
    <row r="31" spans="1:2" x14ac:dyDescent="0.25">
      <c r="A31" s="179" t="s">
        <v>135</v>
      </c>
      <c r="B31" s="179">
        <v>144</v>
      </c>
    </row>
    <row r="32" spans="1:2" x14ac:dyDescent="0.25">
      <c r="A32" s="179" t="s">
        <v>128</v>
      </c>
      <c r="B32" s="179">
        <v>146</v>
      </c>
    </row>
    <row r="33" spans="1:2" x14ac:dyDescent="0.25">
      <c r="A33" s="179" t="s">
        <v>118</v>
      </c>
      <c r="B33" s="179">
        <v>147</v>
      </c>
    </row>
    <row r="34" spans="1:2" x14ac:dyDescent="0.25">
      <c r="A34" s="179" t="s">
        <v>137</v>
      </c>
      <c r="B34" s="179">
        <v>152</v>
      </c>
    </row>
    <row r="35" spans="1:2" x14ac:dyDescent="0.25">
      <c r="A35" s="179" t="s">
        <v>132</v>
      </c>
      <c r="B35" s="179">
        <v>156</v>
      </c>
    </row>
    <row r="36" spans="1:2" x14ac:dyDescent="0.25">
      <c r="A36" s="179" t="s">
        <v>121</v>
      </c>
      <c r="B36" s="179">
        <v>160</v>
      </c>
    </row>
    <row r="37" spans="1:2" x14ac:dyDescent="0.25">
      <c r="A37" s="179" t="s">
        <v>171</v>
      </c>
      <c r="B37" s="179">
        <v>174</v>
      </c>
    </row>
    <row r="38" spans="1:2" x14ac:dyDescent="0.25">
      <c r="A38" s="179" t="s">
        <v>116</v>
      </c>
      <c r="B38" s="179">
        <v>174</v>
      </c>
    </row>
    <row r="39" spans="1:2" x14ac:dyDescent="0.25">
      <c r="A39" s="179" t="s">
        <v>117</v>
      </c>
      <c r="B39" s="179">
        <v>187</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B39"/>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1364</v>
      </c>
    </row>
    <row r="2" spans="1:2" x14ac:dyDescent="0.25">
      <c r="A2" s="179" t="s">
        <v>884</v>
      </c>
    </row>
    <row r="3" spans="1:2" x14ac:dyDescent="0.25">
      <c r="A3" s="179" t="s">
        <v>335</v>
      </c>
    </row>
    <row r="4" spans="1:2" x14ac:dyDescent="0.25">
      <c r="A4" s="179" t="s">
        <v>877</v>
      </c>
    </row>
    <row r="5" spans="1:2" x14ac:dyDescent="0.25">
      <c r="A5" s="292" t="s">
        <v>1327</v>
      </c>
      <c r="B5" s="292"/>
    </row>
    <row r="6" spans="1:2" x14ac:dyDescent="0.25">
      <c r="A6" s="179" t="s">
        <v>114</v>
      </c>
      <c r="B6" s="179" t="s">
        <v>526</v>
      </c>
    </row>
    <row r="7" spans="1:2" x14ac:dyDescent="0.25">
      <c r="A7" s="179" t="s">
        <v>129</v>
      </c>
      <c r="B7" s="181">
        <v>-12.7</v>
      </c>
    </row>
    <row r="8" spans="1:2" x14ac:dyDescent="0.25">
      <c r="A8" s="179" t="s">
        <v>126</v>
      </c>
      <c r="B8" s="181">
        <v>-12.7</v>
      </c>
    </row>
    <row r="9" spans="1:2" x14ac:dyDescent="0.25">
      <c r="A9" s="179" t="s">
        <v>131</v>
      </c>
      <c r="B9" s="181">
        <v>-12.4</v>
      </c>
    </row>
    <row r="10" spans="1:2" x14ac:dyDescent="0.25">
      <c r="A10" s="179" t="s">
        <v>142</v>
      </c>
      <c r="B10" s="181">
        <v>-9.3000000000000007</v>
      </c>
    </row>
    <row r="11" spans="1:2" x14ac:dyDescent="0.25">
      <c r="A11" s="179" t="s">
        <v>171</v>
      </c>
      <c r="B11" s="181">
        <v>-8.8000000000000007</v>
      </c>
    </row>
    <row r="12" spans="1:2" x14ac:dyDescent="0.25">
      <c r="A12" s="179" t="s">
        <v>123</v>
      </c>
      <c r="B12" s="181">
        <v>-7.6</v>
      </c>
    </row>
    <row r="13" spans="1:2" x14ac:dyDescent="0.25">
      <c r="A13" s="179" t="s">
        <v>119</v>
      </c>
      <c r="B13" s="181">
        <v>-6.8</v>
      </c>
    </row>
    <row r="14" spans="1:2" x14ac:dyDescent="0.25">
      <c r="A14" s="179" t="s">
        <v>121</v>
      </c>
      <c r="B14" s="181">
        <v>-6.6</v>
      </c>
    </row>
    <row r="15" spans="1:2" x14ac:dyDescent="0.25">
      <c r="A15" s="179" t="s">
        <v>124</v>
      </c>
      <c r="B15" s="181">
        <v>-6.5</v>
      </c>
    </row>
    <row r="16" spans="1:2" x14ac:dyDescent="0.25">
      <c r="A16" s="179" t="s">
        <v>130</v>
      </c>
      <c r="B16" s="181">
        <v>-6.5</v>
      </c>
    </row>
    <row r="17" spans="1:2" x14ac:dyDescent="0.25">
      <c r="A17" s="179" t="s">
        <v>117</v>
      </c>
      <c r="B17" s="181">
        <v>-6.1</v>
      </c>
    </row>
    <row r="18" spans="1:2" x14ac:dyDescent="0.25">
      <c r="A18" s="179" t="s">
        <v>140</v>
      </c>
      <c r="B18" s="181">
        <v>-5.6</v>
      </c>
    </row>
    <row r="19" spans="1:2" x14ac:dyDescent="0.25">
      <c r="A19" s="179" t="s">
        <v>94</v>
      </c>
      <c r="B19" s="181">
        <v>-5.5</v>
      </c>
    </row>
    <row r="20" spans="1:2" x14ac:dyDescent="0.25">
      <c r="A20" s="179" t="s">
        <v>133</v>
      </c>
      <c r="B20" s="181">
        <v>-5.0999999999999996</v>
      </c>
    </row>
    <row r="21" spans="1:2" x14ac:dyDescent="0.25">
      <c r="A21" s="179" t="s">
        <v>5</v>
      </c>
      <c r="B21" s="181">
        <v>-5</v>
      </c>
    </row>
    <row r="22" spans="1:2" x14ac:dyDescent="0.25">
      <c r="A22" s="179" t="s">
        <v>136</v>
      </c>
      <c r="B22" s="181">
        <v>-4.5999999999999996</v>
      </c>
    </row>
    <row r="23" spans="1:2" x14ac:dyDescent="0.25">
      <c r="A23" s="179" t="s">
        <v>128</v>
      </c>
      <c r="B23" s="181">
        <v>-3.8</v>
      </c>
    </row>
    <row r="24" spans="1:2" x14ac:dyDescent="0.25">
      <c r="A24" s="179" t="s">
        <v>116</v>
      </c>
      <c r="B24" s="181">
        <v>-3.7</v>
      </c>
    </row>
    <row r="25" spans="1:2" x14ac:dyDescent="0.25">
      <c r="A25" s="179" t="s">
        <v>122</v>
      </c>
      <c r="B25" s="181">
        <v>-3</v>
      </c>
    </row>
    <row r="26" spans="1:2" x14ac:dyDescent="0.25">
      <c r="A26" s="179" t="s">
        <v>132</v>
      </c>
      <c r="B26" s="181">
        <v>-2.8</v>
      </c>
    </row>
    <row r="27" spans="1:2" x14ac:dyDescent="0.25">
      <c r="A27" s="179" t="s">
        <v>143</v>
      </c>
      <c r="B27" s="181">
        <v>-2.7</v>
      </c>
    </row>
    <row r="28" spans="1:2" x14ac:dyDescent="0.25">
      <c r="A28" s="179" t="s">
        <v>139</v>
      </c>
      <c r="B28" s="181">
        <v>-2.6</v>
      </c>
    </row>
    <row r="29" spans="1:2" x14ac:dyDescent="0.25">
      <c r="A29" s="179" t="s">
        <v>53</v>
      </c>
      <c r="B29" s="181">
        <v>-2.2999999999999998</v>
      </c>
    </row>
    <row r="30" spans="1:2" x14ac:dyDescent="0.25">
      <c r="A30" s="179" t="s">
        <v>138</v>
      </c>
      <c r="B30" s="181">
        <v>-1.6</v>
      </c>
    </row>
    <row r="31" spans="1:2" x14ac:dyDescent="0.25">
      <c r="A31" s="179" t="s">
        <v>120</v>
      </c>
      <c r="B31" s="181">
        <v>-1</v>
      </c>
    </row>
    <row r="32" spans="1:2" x14ac:dyDescent="0.25">
      <c r="A32" s="179" t="s">
        <v>118</v>
      </c>
      <c r="B32" s="181">
        <v>-0.8</v>
      </c>
    </row>
    <row r="33" spans="1:2" x14ac:dyDescent="0.25">
      <c r="A33" s="179" t="s">
        <v>125</v>
      </c>
      <c r="B33" s="181">
        <v>-0.7</v>
      </c>
    </row>
    <row r="34" spans="1:2" x14ac:dyDescent="0.25">
      <c r="A34" s="179" t="s">
        <v>144</v>
      </c>
      <c r="B34" s="181">
        <v>-0.3</v>
      </c>
    </row>
    <row r="35" spans="1:2" x14ac:dyDescent="0.25">
      <c r="A35" s="179" t="s">
        <v>134</v>
      </c>
      <c r="B35" s="181">
        <v>0.2</v>
      </c>
    </row>
    <row r="36" spans="1:2" x14ac:dyDescent="0.25">
      <c r="A36" s="179" t="s">
        <v>145</v>
      </c>
      <c r="B36" s="181">
        <v>0.4</v>
      </c>
    </row>
    <row r="37" spans="1:2" x14ac:dyDescent="0.25">
      <c r="A37" s="179" t="s">
        <v>135</v>
      </c>
      <c r="B37" s="181">
        <v>2.4</v>
      </c>
    </row>
    <row r="38" spans="1:2" x14ac:dyDescent="0.25">
      <c r="A38" s="179" t="s">
        <v>137</v>
      </c>
      <c r="B38" s="181">
        <v>3.2</v>
      </c>
    </row>
    <row r="39" spans="1:2" x14ac:dyDescent="0.25">
      <c r="A39" s="179" t="s">
        <v>127</v>
      </c>
      <c r="B39" s="181">
        <v>7.6</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C30"/>
  <sheetViews>
    <sheetView workbookViewId="0"/>
  </sheetViews>
  <sheetFormatPr baseColWidth="10" defaultColWidth="9.140625" defaultRowHeight="15" x14ac:dyDescent="0.25"/>
  <cols>
    <col min="1" max="1" width="9.140625" style="179"/>
    <col min="2" max="2" width="10.85546875" style="179" customWidth="1"/>
    <col min="3" max="3" width="9.85546875" style="179" customWidth="1"/>
    <col min="4" max="16384" width="9.140625" style="179"/>
  </cols>
  <sheetData>
    <row r="1" spans="1:3" x14ac:dyDescent="0.25">
      <c r="A1" s="179" t="s">
        <v>1363</v>
      </c>
    </row>
    <row r="2" spans="1:3" x14ac:dyDescent="0.25">
      <c r="A2" s="179" t="s">
        <v>335</v>
      </c>
    </row>
    <row r="3" spans="1:3" x14ac:dyDescent="0.25">
      <c r="A3" s="179" t="s">
        <v>877</v>
      </c>
    </row>
    <row r="4" spans="1:3" x14ac:dyDescent="0.25">
      <c r="A4" s="292" t="s">
        <v>1327</v>
      </c>
      <c r="B4" s="292"/>
    </row>
    <row r="5" spans="1:3" x14ac:dyDescent="0.25">
      <c r="A5" s="179" t="s">
        <v>302</v>
      </c>
      <c r="B5" s="179" t="s">
        <v>879</v>
      </c>
      <c r="C5" s="179" t="s">
        <v>880</v>
      </c>
    </row>
    <row r="6" spans="1:3" x14ac:dyDescent="0.25">
      <c r="A6" s="179">
        <v>1998</v>
      </c>
      <c r="B6" s="205">
        <v>60756</v>
      </c>
      <c r="C6" s="205">
        <v>68</v>
      </c>
    </row>
    <row r="7" spans="1:3" x14ac:dyDescent="0.25">
      <c r="A7" s="179">
        <v>1999</v>
      </c>
      <c r="B7" s="205">
        <v>60530</v>
      </c>
      <c r="C7" s="205">
        <v>64</v>
      </c>
    </row>
    <row r="8" spans="1:3" x14ac:dyDescent="0.25">
      <c r="A8" s="179">
        <v>2000</v>
      </c>
      <c r="B8" s="205">
        <v>57102</v>
      </c>
      <c r="C8" s="205">
        <v>57</v>
      </c>
    </row>
    <row r="9" spans="1:3" x14ac:dyDescent="0.25">
      <c r="A9" s="179">
        <v>2001</v>
      </c>
      <c r="B9" s="205">
        <v>52774</v>
      </c>
      <c r="C9" s="205">
        <v>52</v>
      </c>
    </row>
    <row r="10" spans="1:3" x14ac:dyDescent="0.25">
      <c r="A10" s="179">
        <v>2002</v>
      </c>
      <c r="B10" s="205">
        <v>60870</v>
      </c>
      <c r="C10" s="205">
        <v>59</v>
      </c>
    </row>
    <row r="11" spans="1:3" x14ac:dyDescent="0.25">
      <c r="A11" s="179">
        <v>2003</v>
      </c>
      <c r="B11" s="205">
        <v>49118</v>
      </c>
      <c r="C11" s="205">
        <v>47</v>
      </c>
    </row>
    <row r="12" spans="1:3" x14ac:dyDescent="0.25">
      <c r="A12" s="179">
        <v>2004</v>
      </c>
      <c r="B12" s="205">
        <v>52607</v>
      </c>
      <c r="C12" s="205">
        <v>50</v>
      </c>
    </row>
    <row r="13" spans="1:3" x14ac:dyDescent="0.25">
      <c r="A13" s="179">
        <v>2005</v>
      </c>
      <c r="B13" s="205">
        <v>46638</v>
      </c>
      <c r="C13" s="205">
        <v>43</v>
      </c>
    </row>
    <row r="14" spans="1:3" x14ac:dyDescent="0.25">
      <c r="A14" s="179">
        <v>2006</v>
      </c>
      <c r="B14" s="205">
        <v>52906</v>
      </c>
      <c r="C14" s="205">
        <v>47</v>
      </c>
    </row>
    <row r="15" spans="1:3" x14ac:dyDescent="0.25">
      <c r="A15" s="179">
        <v>2007</v>
      </c>
      <c r="B15" s="205">
        <v>78660</v>
      </c>
      <c r="C15" s="205">
        <v>67</v>
      </c>
    </row>
    <row r="16" spans="1:3" x14ac:dyDescent="0.25">
      <c r="A16" s="179">
        <v>2008</v>
      </c>
      <c r="B16" s="205">
        <v>97549</v>
      </c>
      <c r="C16" s="205">
        <v>80</v>
      </c>
    </row>
    <row r="17" spans="1:3" x14ac:dyDescent="0.25">
      <c r="A17" s="179">
        <v>2009</v>
      </c>
      <c r="B17" s="205">
        <v>94146</v>
      </c>
      <c r="C17" s="205">
        <v>79</v>
      </c>
    </row>
    <row r="18" spans="1:3" x14ac:dyDescent="0.25">
      <c r="A18" s="179">
        <v>2010</v>
      </c>
      <c r="B18" s="205">
        <v>95332</v>
      </c>
      <c r="C18" s="205">
        <v>77</v>
      </c>
    </row>
    <row r="19" spans="1:3" x14ac:dyDescent="0.25">
      <c r="A19" s="179">
        <v>2011</v>
      </c>
      <c r="B19" s="205">
        <v>98147</v>
      </c>
      <c r="C19" s="205">
        <v>76</v>
      </c>
    </row>
    <row r="20" spans="1:3" x14ac:dyDescent="0.25">
      <c r="A20" s="179">
        <v>2012</v>
      </c>
      <c r="B20" s="205">
        <v>100668</v>
      </c>
      <c r="C20" s="205">
        <v>76</v>
      </c>
    </row>
    <row r="21" spans="1:3" x14ac:dyDescent="0.25">
      <c r="A21" s="179">
        <v>2013</v>
      </c>
      <c r="B21" s="205">
        <v>112183</v>
      </c>
      <c r="C21" s="205">
        <v>82</v>
      </c>
    </row>
    <row r="22" spans="1:3" x14ac:dyDescent="0.25">
      <c r="A22" s="179">
        <v>2014</v>
      </c>
      <c r="B22" s="205">
        <v>98986</v>
      </c>
      <c r="C22" s="205">
        <v>70</v>
      </c>
    </row>
    <row r="23" spans="1:3" x14ac:dyDescent="0.25">
      <c r="A23" s="179">
        <v>2015</v>
      </c>
      <c r="B23" s="205">
        <v>125058</v>
      </c>
      <c r="C23" s="205">
        <v>84</v>
      </c>
    </row>
    <row r="24" spans="1:3" x14ac:dyDescent="0.25">
      <c r="A24" s="179">
        <v>2016</v>
      </c>
      <c r="B24" s="205">
        <v>105534</v>
      </c>
      <c r="C24" s="205">
        <v>67</v>
      </c>
    </row>
    <row r="25" spans="1:3" x14ac:dyDescent="0.25">
      <c r="A25" s="179">
        <v>2017</v>
      </c>
      <c r="B25" s="205">
        <v>117084</v>
      </c>
      <c r="C25" s="205">
        <v>70</v>
      </c>
    </row>
    <row r="26" spans="1:3" x14ac:dyDescent="0.25">
      <c r="A26" s="179">
        <v>2018</v>
      </c>
      <c r="B26" s="205">
        <v>129160</v>
      </c>
      <c r="C26" s="205">
        <v>74</v>
      </c>
    </row>
    <row r="27" spans="1:3" x14ac:dyDescent="0.25">
      <c r="A27" s="179">
        <v>2019</v>
      </c>
      <c r="B27" s="205">
        <v>110108</v>
      </c>
      <c r="C27" s="205">
        <v>61</v>
      </c>
    </row>
    <row r="29" spans="1:3" x14ac:dyDescent="0.25">
      <c r="B29" s="179" t="s">
        <v>881</v>
      </c>
      <c r="C29" s="179" t="s">
        <v>882</v>
      </c>
    </row>
    <row r="30" spans="1:3" x14ac:dyDescent="0.25">
      <c r="B30" s="179">
        <f>_xlfn.RANK.EQ(B27,B6:B27,0)</f>
        <v>5</v>
      </c>
      <c r="C30" s="179">
        <f>_xlfn.RANK.EQ(C27,C6:C27,1)</f>
        <v>8</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B39"/>
  <sheetViews>
    <sheetView workbookViewId="0">
      <selection activeCell="A5" sqref="A5:B5"/>
    </sheetView>
  </sheetViews>
  <sheetFormatPr baseColWidth="10" defaultColWidth="9.140625" defaultRowHeight="15" x14ac:dyDescent="0.25"/>
  <cols>
    <col min="1" max="16384" width="9.140625" style="179"/>
  </cols>
  <sheetData>
    <row r="1" spans="1:2" x14ac:dyDescent="0.25">
      <c r="A1" s="179" t="s">
        <v>1362</v>
      </c>
    </row>
    <row r="2" spans="1:2" x14ac:dyDescent="0.25">
      <c r="A2" s="179" t="s">
        <v>883</v>
      </c>
    </row>
    <row r="3" spans="1:2" x14ac:dyDescent="0.25">
      <c r="A3" s="179" t="s">
        <v>335</v>
      </c>
    </row>
    <row r="4" spans="1:2" x14ac:dyDescent="0.25">
      <c r="A4" s="179" t="s">
        <v>877</v>
      </c>
    </row>
    <row r="5" spans="1:2" x14ac:dyDescent="0.25">
      <c r="A5" s="292" t="s">
        <v>1327</v>
      </c>
      <c r="B5" s="292"/>
    </row>
    <row r="6" spans="1:2" x14ac:dyDescent="0.25">
      <c r="A6" s="179" t="s">
        <v>114</v>
      </c>
      <c r="B6" s="179" t="s">
        <v>878</v>
      </c>
    </row>
    <row r="7" spans="1:2" x14ac:dyDescent="0.25">
      <c r="A7" s="179" t="s">
        <v>53</v>
      </c>
      <c r="B7" s="179">
        <v>33</v>
      </c>
    </row>
    <row r="8" spans="1:2" x14ac:dyDescent="0.25">
      <c r="A8" s="179" t="s">
        <v>133</v>
      </c>
      <c r="B8" s="179">
        <v>36</v>
      </c>
    </row>
    <row r="9" spans="1:2" x14ac:dyDescent="0.25">
      <c r="A9" s="179" t="s">
        <v>122</v>
      </c>
      <c r="B9" s="179">
        <v>39</v>
      </c>
    </row>
    <row r="10" spans="1:2" x14ac:dyDescent="0.25">
      <c r="A10" s="179" t="s">
        <v>130</v>
      </c>
      <c r="B10" s="179">
        <v>40</v>
      </c>
    </row>
    <row r="11" spans="1:2" x14ac:dyDescent="0.25">
      <c r="A11" s="179" t="s">
        <v>139</v>
      </c>
      <c r="B11" s="179">
        <v>41</v>
      </c>
    </row>
    <row r="12" spans="1:2" x14ac:dyDescent="0.25">
      <c r="A12" s="179" t="s">
        <v>126</v>
      </c>
      <c r="B12" s="179">
        <v>43</v>
      </c>
    </row>
    <row r="13" spans="1:2" x14ac:dyDescent="0.25">
      <c r="A13" s="179" t="s">
        <v>129</v>
      </c>
      <c r="B13" s="179">
        <v>44</v>
      </c>
    </row>
    <row r="14" spans="1:2" x14ac:dyDescent="0.25">
      <c r="A14" s="179" t="s">
        <v>135</v>
      </c>
      <c r="B14" s="179">
        <v>44</v>
      </c>
    </row>
    <row r="15" spans="1:2" x14ac:dyDescent="0.25">
      <c r="A15" s="179" t="s">
        <v>127</v>
      </c>
      <c r="B15" s="179">
        <v>45</v>
      </c>
    </row>
    <row r="16" spans="1:2" x14ac:dyDescent="0.25">
      <c r="A16" s="179" t="s">
        <v>140</v>
      </c>
      <c r="B16" s="179">
        <v>46</v>
      </c>
    </row>
    <row r="17" spans="1:2" x14ac:dyDescent="0.25">
      <c r="A17" s="179" t="s">
        <v>119</v>
      </c>
      <c r="B17" s="179">
        <v>48</v>
      </c>
    </row>
    <row r="18" spans="1:2" x14ac:dyDescent="0.25">
      <c r="A18" s="179" t="s">
        <v>125</v>
      </c>
      <c r="B18" s="179">
        <v>49</v>
      </c>
    </row>
    <row r="19" spans="1:2" x14ac:dyDescent="0.25">
      <c r="A19" s="179" t="s">
        <v>131</v>
      </c>
      <c r="B19" s="179">
        <v>49</v>
      </c>
    </row>
    <row r="20" spans="1:2" x14ac:dyDescent="0.25">
      <c r="A20" s="179" t="s">
        <v>134</v>
      </c>
      <c r="B20" s="179">
        <v>50</v>
      </c>
    </row>
    <row r="21" spans="1:2" x14ac:dyDescent="0.25">
      <c r="A21" s="179" t="s">
        <v>143</v>
      </c>
      <c r="B21" s="179">
        <v>50</v>
      </c>
    </row>
    <row r="22" spans="1:2" x14ac:dyDescent="0.25">
      <c r="A22" s="179" t="s">
        <v>120</v>
      </c>
      <c r="B22" s="179">
        <v>51</v>
      </c>
    </row>
    <row r="23" spans="1:2" x14ac:dyDescent="0.25">
      <c r="A23" s="179" t="s">
        <v>124</v>
      </c>
      <c r="B23" s="179">
        <v>54</v>
      </c>
    </row>
    <row r="24" spans="1:2" x14ac:dyDescent="0.25">
      <c r="A24" s="179" t="s">
        <v>5</v>
      </c>
      <c r="B24" s="179">
        <v>56</v>
      </c>
    </row>
    <row r="25" spans="1:2" x14ac:dyDescent="0.25">
      <c r="A25" s="179" t="s">
        <v>116</v>
      </c>
      <c r="B25" s="179">
        <v>60</v>
      </c>
    </row>
    <row r="26" spans="1:2" x14ac:dyDescent="0.25">
      <c r="A26" s="179" t="s">
        <v>118</v>
      </c>
      <c r="B26" s="179">
        <v>60</v>
      </c>
    </row>
    <row r="27" spans="1:2" x14ac:dyDescent="0.25">
      <c r="A27" s="179" t="s">
        <v>136</v>
      </c>
      <c r="B27" s="179">
        <v>61</v>
      </c>
    </row>
    <row r="28" spans="1:2" x14ac:dyDescent="0.25">
      <c r="A28" s="179" t="s">
        <v>94</v>
      </c>
      <c r="B28" s="179">
        <v>61</v>
      </c>
    </row>
    <row r="29" spans="1:2" x14ac:dyDescent="0.25">
      <c r="A29" s="179" t="s">
        <v>142</v>
      </c>
      <c r="B29" s="179">
        <v>65</v>
      </c>
    </row>
    <row r="30" spans="1:2" x14ac:dyDescent="0.25">
      <c r="A30" s="179" t="s">
        <v>117</v>
      </c>
      <c r="B30" s="179">
        <v>67</v>
      </c>
    </row>
    <row r="31" spans="1:2" x14ac:dyDescent="0.25">
      <c r="A31" s="179" t="s">
        <v>144</v>
      </c>
      <c r="B31" s="179">
        <v>69</v>
      </c>
    </row>
    <row r="32" spans="1:2" x14ac:dyDescent="0.25">
      <c r="A32" s="179" t="s">
        <v>138</v>
      </c>
      <c r="B32" s="179">
        <v>73</v>
      </c>
    </row>
    <row r="33" spans="1:2" x14ac:dyDescent="0.25">
      <c r="A33" s="179" t="s">
        <v>123</v>
      </c>
      <c r="B33" s="179">
        <v>74</v>
      </c>
    </row>
    <row r="34" spans="1:2" x14ac:dyDescent="0.25">
      <c r="A34" s="179" t="s">
        <v>145</v>
      </c>
      <c r="B34" s="179">
        <v>74</v>
      </c>
    </row>
    <row r="35" spans="1:2" x14ac:dyDescent="0.25">
      <c r="A35" s="179" t="s">
        <v>137</v>
      </c>
      <c r="B35" s="179">
        <v>76</v>
      </c>
    </row>
    <row r="36" spans="1:2" x14ac:dyDescent="0.25">
      <c r="A36" s="179" t="s">
        <v>128</v>
      </c>
      <c r="B36" s="179">
        <v>78</v>
      </c>
    </row>
    <row r="37" spans="1:2" x14ac:dyDescent="0.25">
      <c r="A37" s="179" t="s">
        <v>132</v>
      </c>
      <c r="B37" s="179">
        <v>86</v>
      </c>
    </row>
    <row r="38" spans="1:2" x14ac:dyDescent="0.25">
      <c r="A38" s="179" t="s">
        <v>121</v>
      </c>
      <c r="B38" s="179">
        <v>86</v>
      </c>
    </row>
    <row r="39" spans="1:2" x14ac:dyDescent="0.25">
      <c r="A39" s="179" t="s">
        <v>171</v>
      </c>
      <c r="B39" s="179">
        <v>100</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B39"/>
  <sheetViews>
    <sheetView workbookViewId="0">
      <selection activeCell="A5" sqref="A5:B5"/>
    </sheetView>
  </sheetViews>
  <sheetFormatPr baseColWidth="10" defaultColWidth="9.140625" defaultRowHeight="15" x14ac:dyDescent="0.25"/>
  <cols>
    <col min="1" max="16384" width="9.140625" style="179"/>
  </cols>
  <sheetData>
    <row r="1" spans="1:2" x14ac:dyDescent="0.25">
      <c r="A1" s="179" t="s">
        <v>1362</v>
      </c>
    </row>
    <row r="2" spans="1:2" x14ac:dyDescent="0.25">
      <c r="A2" s="179" t="s">
        <v>884</v>
      </c>
    </row>
    <row r="3" spans="1:2" x14ac:dyDescent="0.25">
      <c r="A3" s="179" t="s">
        <v>335</v>
      </c>
    </row>
    <row r="4" spans="1:2" x14ac:dyDescent="0.25">
      <c r="A4" s="179" t="s">
        <v>877</v>
      </c>
    </row>
    <row r="5" spans="1:2" x14ac:dyDescent="0.25">
      <c r="A5" s="292" t="s">
        <v>1327</v>
      </c>
      <c r="B5" s="292"/>
    </row>
    <row r="6" spans="1:2" x14ac:dyDescent="0.25">
      <c r="A6" s="179" t="s">
        <v>114</v>
      </c>
      <c r="B6" s="179" t="s">
        <v>526</v>
      </c>
    </row>
    <row r="7" spans="1:2" x14ac:dyDescent="0.25">
      <c r="A7" s="179" t="s">
        <v>130</v>
      </c>
      <c r="B7" s="181">
        <v>-23.3</v>
      </c>
    </row>
    <row r="8" spans="1:2" x14ac:dyDescent="0.25">
      <c r="A8" s="179" t="s">
        <v>116</v>
      </c>
      <c r="B8" s="181">
        <v>-20.9</v>
      </c>
    </row>
    <row r="9" spans="1:2" x14ac:dyDescent="0.25">
      <c r="A9" s="179" t="s">
        <v>128</v>
      </c>
      <c r="B9" s="181">
        <v>-20.8</v>
      </c>
    </row>
    <row r="10" spans="1:2" x14ac:dyDescent="0.25">
      <c r="A10" s="179" t="s">
        <v>135</v>
      </c>
      <c r="B10" s="181">
        <v>-17.899999999999999</v>
      </c>
    </row>
    <row r="11" spans="1:2" x14ac:dyDescent="0.25">
      <c r="A11" s="179" t="s">
        <v>94</v>
      </c>
      <c r="B11" s="181">
        <v>-17.100000000000001</v>
      </c>
    </row>
    <row r="12" spans="1:2" x14ac:dyDescent="0.25">
      <c r="A12" s="179" t="s">
        <v>120</v>
      </c>
      <c r="B12" s="181">
        <v>-10.3</v>
      </c>
    </row>
    <row r="13" spans="1:2" x14ac:dyDescent="0.25">
      <c r="A13" s="179" t="s">
        <v>132</v>
      </c>
      <c r="B13" s="181">
        <v>-10</v>
      </c>
    </row>
    <row r="14" spans="1:2" x14ac:dyDescent="0.25">
      <c r="A14" s="179" t="s">
        <v>122</v>
      </c>
      <c r="B14" s="181">
        <v>-9.9</v>
      </c>
    </row>
    <row r="15" spans="1:2" x14ac:dyDescent="0.25">
      <c r="A15" s="179" t="s">
        <v>136</v>
      </c>
      <c r="B15" s="181">
        <v>-8.8000000000000007</v>
      </c>
    </row>
    <row r="16" spans="1:2" x14ac:dyDescent="0.25">
      <c r="A16" s="179" t="s">
        <v>140</v>
      </c>
      <c r="B16" s="181">
        <v>-8.5</v>
      </c>
    </row>
    <row r="17" spans="1:2" x14ac:dyDescent="0.25">
      <c r="A17" s="179" t="s">
        <v>117</v>
      </c>
      <c r="B17" s="181">
        <v>-8.4</v>
      </c>
    </row>
    <row r="18" spans="1:2" x14ac:dyDescent="0.25">
      <c r="A18" s="179" t="s">
        <v>124</v>
      </c>
      <c r="B18" s="181">
        <v>-8.1999999999999993</v>
      </c>
    </row>
    <row r="19" spans="1:2" x14ac:dyDescent="0.25">
      <c r="A19" s="179" t="s">
        <v>126</v>
      </c>
      <c r="B19" s="181">
        <v>-8.1</v>
      </c>
    </row>
    <row r="20" spans="1:2" x14ac:dyDescent="0.25">
      <c r="A20" s="179" t="s">
        <v>131</v>
      </c>
      <c r="B20" s="181">
        <v>-6.8</v>
      </c>
    </row>
    <row r="21" spans="1:2" x14ac:dyDescent="0.25">
      <c r="A21" s="179" t="s">
        <v>171</v>
      </c>
      <c r="B21" s="181">
        <v>-5.8</v>
      </c>
    </row>
    <row r="22" spans="1:2" x14ac:dyDescent="0.25">
      <c r="A22" s="179" t="s">
        <v>5</v>
      </c>
      <c r="B22" s="181">
        <v>-5.7</v>
      </c>
    </row>
    <row r="23" spans="1:2" x14ac:dyDescent="0.25">
      <c r="A23" s="179" t="s">
        <v>129</v>
      </c>
      <c r="B23" s="181">
        <v>-5.0999999999999996</v>
      </c>
    </row>
    <row r="24" spans="1:2" x14ac:dyDescent="0.25">
      <c r="A24" s="179" t="s">
        <v>142</v>
      </c>
      <c r="B24" s="181">
        <v>-4.3</v>
      </c>
    </row>
    <row r="25" spans="1:2" x14ac:dyDescent="0.25">
      <c r="A25" s="179" t="s">
        <v>138</v>
      </c>
      <c r="B25" s="181">
        <v>-2</v>
      </c>
    </row>
    <row r="26" spans="1:2" x14ac:dyDescent="0.25">
      <c r="A26" s="179" t="s">
        <v>53</v>
      </c>
      <c r="B26" s="181">
        <v>-1.5</v>
      </c>
    </row>
    <row r="27" spans="1:2" x14ac:dyDescent="0.25">
      <c r="A27" s="179" t="s">
        <v>121</v>
      </c>
      <c r="B27" s="181">
        <v>-1.3</v>
      </c>
    </row>
    <row r="28" spans="1:2" x14ac:dyDescent="0.25">
      <c r="A28" s="179" t="s">
        <v>139</v>
      </c>
      <c r="B28" s="181">
        <v>-1.2</v>
      </c>
    </row>
    <row r="29" spans="1:2" x14ac:dyDescent="0.25">
      <c r="A29" s="179" t="s">
        <v>118</v>
      </c>
      <c r="B29" s="181">
        <v>1.9</v>
      </c>
    </row>
    <row r="30" spans="1:2" x14ac:dyDescent="0.25">
      <c r="A30" s="179" t="s">
        <v>133</v>
      </c>
      <c r="B30" s="181">
        <v>2.4</v>
      </c>
    </row>
    <row r="31" spans="1:2" x14ac:dyDescent="0.25">
      <c r="A31" s="179" t="s">
        <v>145</v>
      </c>
      <c r="B31" s="181">
        <v>2.8</v>
      </c>
    </row>
    <row r="32" spans="1:2" x14ac:dyDescent="0.25">
      <c r="A32" s="179" t="s">
        <v>143</v>
      </c>
      <c r="B32" s="181">
        <v>9</v>
      </c>
    </row>
    <row r="33" spans="1:2" x14ac:dyDescent="0.25">
      <c r="A33" s="179" t="s">
        <v>125</v>
      </c>
      <c r="B33" s="181">
        <v>9.3000000000000007</v>
      </c>
    </row>
    <row r="34" spans="1:2" x14ac:dyDescent="0.25">
      <c r="A34" s="179" t="s">
        <v>144</v>
      </c>
      <c r="B34" s="181">
        <v>9.9</v>
      </c>
    </row>
    <row r="35" spans="1:2" x14ac:dyDescent="0.25">
      <c r="A35" s="179" t="s">
        <v>123</v>
      </c>
      <c r="B35" s="181">
        <v>12</v>
      </c>
    </row>
    <row r="36" spans="1:2" x14ac:dyDescent="0.25">
      <c r="A36" s="179" t="s">
        <v>119</v>
      </c>
      <c r="B36" s="181">
        <v>13.2</v>
      </c>
    </row>
    <row r="37" spans="1:2" x14ac:dyDescent="0.25">
      <c r="A37" s="179" t="s">
        <v>134</v>
      </c>
      <c r="B37" s="181">
        <v>14.4</v>
      </c>
    </row>
    <row r="38" spans="1:2" x14ac:dyDescent="0.25">
      <c r="A38" s="179" t="s">
        <v>137</v>
      </c>
      <c r="B38" s="181">
        <v>16.7</v>
      </c>
    </row>
    <row r="39" spans="1:2" x14ac:dyDescent="0.25">
      <c r="A39" s="179" t="s">
        <v>127</v>
      </c>
      <c r="B39" s="181">
        <v>30.6</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C30"/>
  <sheetViews>
    <sheetView workbookViewId="0">
      <selection activeCell="A2" sqref="A2"/>
    </sheetView>
  </sheetViews>
  <sheetFormatPr baseColWidth="10" defaultColWidth="9.140625" defaultRowHeight="15" x14ac:dyDescent="0.25"/>
  <cols>
    <col min="1" max="1" width="9.140625" style="179"/>
    <col min="2" max="2" width="10" style="179" customWidth="1"/>
    <col min="3" max="3" width="9.85546875" style="179" customWidth="1"/>
    <col min="4" max="16384" width="9.140625" style="179"/>
  </cols>
  <sheetData>
    <row r="1" spans="1:3" x14ac:dyDescent="0.25">
      <c r="A1" s="179" t="s">
        <v>1361</v>
      </c>
    </row>
    <row r="2" spans="1:3" x14ac:dyDescent="0.25">
      <c r="A2" s="179" t="s">
        <v>335</v>
      </c>
    </row>
    <row r="3" spans="1:3" x14ac:dyDescent="0.25">
      <c r="A3" s="179" t="s">
        <v>877</v>
      </c>
    </row>
    <row r="4" spans="1:3" x14ac:dyDescent="0.25">
      <c r="A4" s="292" t="s">
        <v>1327</v>
      </c>
      <c r="B4" s="292"/>
    </row>
    <row r="5" spans="1:3" x14ac:dyDescent="0.25">
      <c r="A5" s="179" t="s">
        <v>302</v>
      </c>
      <c r="B5" s="179" t="s">
        <v>879</v>
      </c>
      <c r="C5" s="179" t="s">
        <v>880</v>
      </c>
    </row>
    <row r="6" spans="1:3" x14ac:dyDescent="0.25">
      <c r="A6" s="179">
        <v>1998</v>
      </c>
      <c r="B6" s="205">
        <v>79236</v>
      </c>
      <c r="C6" s="205">
        <v>89</v>
      </c>
    </row>
    <row r="7" spans="1:3" x14ac:dyDescent="0.25">
      <c r="A7" s="179">
        <v>1999</v>
      </c>
      <c r="B7" s="205">
        <v>86200</v>
      </c>
      <c r="C7" s="205">
        <v>91</v>
      </c>
    </row>
    <row r="8" spans="1:3" x14ac:dyDescent="0.25">
      <c r="A8" s="179">
        <v>2000</v>
      </c>
      <c r="B8" s="205">
        <v>89877</v>
      </c>
      <c r="C8" s="205">
        <v>90</v>
      </c>
    </row>
    <row r="9" spans="1:3" x14ac:dyDescent="0.25">
      <c r="A9" s="179">
        <v>2001</v>
      </c>
      <c r="B9" s="205">
        <v>95909</v>
      </c>
      <c r="C9" s="205">
        <v>94</v>
      </c>
    </row>
    <row r="10" spans="1:3" x14ac:dyDescent="0.25">
      <c r="A10" s="179">
        <v>2002</v>
      </c>
      <c r="B10" s="205">
        <v>109136</v>
      </c>
      <c r="C10" s="205">
        <v>106</v>
      </c>
    </row>
    <row r="11" spans="1:3" x14ac:dyDescent="0.25">
      <c r="A11" s="179">
        <v>2003</v>
      </c>
      <c r="B11" s="205">
        <v>103971</v>
      </c>
      <c r="C11" s="205">
        <v>100</v>
      </c>
    </row>
    <row r="12" spans="1:3" x14ac:dyDescent="0.25">
      <c r="A12" s="179">
        <v>2004</v>
      </c>
      <c r="B12" s="205">
        <v>96898</v>
      </c>
      <c r="C12" s="205">
        <v>92</v>
      </c>
    </row>
    <row r="13" spans="1:3" x14ac:dyDescent="0.25">
      <c r="A13" s="179">
        <v>2005</v>
      </c>
      <c r="B13" s="205">
        <v>99036</v>
      </c>
      <c r="C13" s="205">
        <v>92</v>
      </c>
    </row>
    <row r="14" spans="1:3" x14ac:dyDescent="0.25">
      <c r="A14" s="179">
        <v>2006</v>
      </c>
      <c r="B14" s="205">
        <v>84611</v>
      </c>
      <c r="C14" s="205">
        <v>76</v>
      </c>
    </row>
    <row r="15" spans="1:3" x14ac:dyDescent="0.25">
      <c r="A15" s="179">
        <v>2007</v>
      </c>
      <c r="B15" s="205">
        <v>107738</v>
      </c>
      <c r="C15" s="205">
        <v>92</v>
      </c>
    </row>
    <row r="16" spans="1:3" x14ac:dyDescent="0.25">
      <c r="A16" s="179">
        <v>2008</v>
      </c>
      <c r="B16" s="205">
        <v>113859</v>
      </c>
      <c r="C16" s="205">
        <v>93</v>
      </c>
    </row>
    <row r="17" spans="1:3" x14ac:dyDescent="0.25">
      <c r="A17" s="179">
        <v>2009</v>
      </c>
      <c r="B17" s="205">
        <v>124268</v>
      </c>
      <c r="C17" s="205">
        <v>104</v>
      </c>
    </row>
    <row r="18" spans="1:3" x14ac:dyDescent="0.25">
      <c r="A18" s="179">
        <v>2010</v>
      </c>
      <c r="B18" s="205">
        <v>113567</v>
      </c>
      <c r="C18" s="205">
        <v>92</v>
      </c>
    </row>
    <row r="19" spans="1:3" x14ac:dyDescent="0.25">
      <c r="A19" s="179">
        <v>2011</v>
      </c>
      <c r="B19" s="205">
        <v>113311</v>
      </c>
      <c r="C19" s="205">
        <v>88</v>
      </c>
    </row>
    <row r="20" spans="1:3" x14ac:dyDescent="0.25">
      <c r="A20" s="179">
        <v>2012</v>
      </c>
      <c r="B20" s="205">
        <v>124561</v>
      </c>
      <c r="C20" s="205">
        <v>94</v>
      </c>
    </row>
    <row r="21" spans="1:3" x14ac:dyDescent="0.25">
      <c r="A21" s="179">
        <v>2013</v>
      </c>
      <c r="B21" s="205">
        <v>140230</v>
      </c>
      <c r="C21" s="205">
        <v>102</v>
      </c>
    </row>
    <row r="22" spans="1:3" x14ac:dyDescent="0.25">
      <c r="A22" s="179">
        <v>2014</v>
      </c>
      <c r="B22" s="205">
        <v>130668</v>
      </c>
      <c r="C22" s="205">
        <v>92</v>
      </c>
    </row>
    <row r="23" spans="1:3" x14ac:dyDescent="0.25">
      <c r="A23" s="179">
        <v>2015</v>
      </c>
      <c r="B23" s="205">
        <v>135535</v>
      </c>
      <c r="C23" s="205">
        <v>91</v>
      </c>
    </row>
    <row r="24" spans="1:3" x14ac:dyDescent="0.25">
      <c r="A24" s="179">
        <v>2016</v>
      </c>
      <c r="B24" s="205">
        <v>131992</v>
      </c>
      <c r="C24" s="205">
        <v>84</v>
      </c>
    </row>
    <row r="25" spans="1:3" x14ac:dyDescent="0.25">
      <c r="A25" s="179">
        <v>2017</v>
      </c>
      <c r="B25" s="205">
        <v>125851</v>
      </c>
      <c r="C25" s="205">
        <v>76</v>
      </c>
    </row>
    <row r="26" spans="1:3" x14ac:dyDescent="0.25">
      <c r="A26" s="179">
        <v>2018</v>
      </c>
      <c r="B26" s="205">
        <v>151784</v>
      </c>
      <c r="C26" s="205">
        <v>87</v>
      </c>
    </row>
    <row r="27" spans="1:3" x14ac:dyDescent="0.25">
      <c r="A27" s="179">
        <v>2019</v>
      </c>
      <c r="B27" s="205">
        <v>130025</v>
      </c>
      <c r="C27" s="205">
        <v>72</v>
      </c>
    </row>
    <row r="29" spans="1:3" x14ac:dyDescent="0.25">
      <c r="B29" s="179" t="s">
        <v>881</v>
      </c>
      <c r="C29" s="179" t="s">
        <v>882</v>
      </c>
    </row>
    <row r="30" spans="1:3" x14ac:dyDescent="0.25">
      <c r="B30" s="179">
        <f>_xlfn.RANK.EQ(B27,B6:B27,0)</f>
        <v>6</v>
      </c>
      <c r="C30" s="179">
        <f>_xlfn.RANK.EQ(C27,C6:C27,1)</f>
        <v>1</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14"/>
  <sheetViews>
    <sheetView workbookViewId="0">
      <selection activeCell="A3" sqref="A3:B3"/>
    </sheetView>
  </sheetViews>
  <sheetFormatPr baseColWidth="10" defaultRowHeight="15" x14ac:dyDescent="0.25"/>
  <cols>
    <col min="1" max="1" width="14.85546875" style="3" customWidth="1"/>
    <col min="2" max="16384" width="11.42578125" style="3"/>
  </cols>
  <sheetData>
    <row r="1" spans="1:6" x14ac:dyDescent="0.25">
      <c r="A1" s="47" t="s">
        <v>1286</v>
      </c>
    </row>
    <row r="2" spans="1:6" x14ac:dyDescent="0.25">
      <c r="A2" s="106" t="s">
        <v>615</v>
      </c>
    </row>
    <row r="3" spans="1:6" x14ac:dyDescent="0.25">
      <c r="A3" s="292" t="s">
        <v>1327</v>
      </c>
      <c r="B3" s="292"/>
    </row>
    <row r="4" spans="1:6" x14ac:dyDescent="0.25">
      <c r="A4" s="132" t="s">
        <v>639</v>
      </c>
    </row>
    <row r="5" spans="1:6" x14ac:dyDescent="0.25">
      <c r="A5" s="132" t="s">
        <v>5</v>
      </c>
    </row>
    <row r="6" spans="1:6" ht="48" x14ac:dyDescent="0.25">
      <c r="A6" s="119"/>
      <c r="B6" s="119" t="s">
        <v>640</v>
      </c>
      <c r="C6" s="119" t="s">
        <v>641</v>
      </c>
      <c r="D6" s="119" t="s">
        <v>642</v>
      </c>
      <c r="E6" s="120" t="s">
        <v>643</v>
      </c>
      <c r="F6" s="119" t="s">
        <v>644</v>
      </c>
    </row>
    <row r="7" spans="1:6" x14ac:dyDescent="0.25">
      <c r="A7" s="3" t="s">
        <v>645</v>
      </c>
      <c r="B7" s="133">
        <v>4372.3999999999996</v>
      </c>
      <c r="C7" s="133">
        <v>7912.185028950008</v>
      </c>
      <c r="D7" s="134">
        <f>C7/B7-1</f>
        <v>0.80957483966471711</v>
      </c>
      <c r="E7" s="134"/>
      <c r="F7" s="134"/>
    </row>
    <row r="8" spans="1:6" x14ac:dyDescent="0.25">
      <c r="A8" s="3" t="s">
        <v>646</v>
      </c>
      <c r="B8" s="133">
        <v>4987.7</v>
      </c>
      <c r="C8" s="133">
        <v>10328.608277969939</v>
      </c>
      <c r="D8" s="134">
        <f t="shared" ref="D8:D13" si="0">C8/B8-1</f>
        <v>1.0708158626160231</v>
      </c>
      <c r="E8" s="134">
        <f t="shared" ref="E8:F12" si="1">B8/B7-1</f>
        <v>0.14072363004299704</v>
      </c>
      <c r="F8" s="134">
        <f t="shared" si="1"/>
        <v>0.30540530083389683</v>
      </c>
    </row>
    <row r="9" spans="1:6" x14ac:dyDescent="0.25">
      <c r="A9" s="3" t="s">
        <v>647</v>
      </c>
      <c r="B9" s="133">
        <v>5820.8</v>
      </c>
      <c r="C9" s="133">
        <v>13464.840040539968</v>
      </c>
      <c r="D9" s="134">
        <f t="shared" si="0"/>
        <v>1.3132284291746785</v>
      </c>
      <c r="E9" s="134">
        <f t="shared" si="1"/>
        <v>0.16703089600417043</v>
      </c>
      <c r="F9" s="134">
        <f t="shared" si="1"/>
        <v>0.30364514542190069</v>
      </c>
    </row>
    <row r="10" spans="1:6" x14ac:dyDescent="0.25">
      <c r="A10" s="3" t="s">
        <v>648</v>
      </c>
      <c r="B10" s="133">
        <v>7573.2</v>
      </c>
      <c r="C10" s="133">
        <v>11938.863463439957</v>
      </c>
      <c r="D10" s="134">
        <f t="shared" si="0"/>
        <v>0.57646219080969163</v>
      </c>
      <c r="E10" s="134">
        <f t="shared" si="1"/>
        <v>0.30105827377680039</v>
      </c>
      <c r="F10" s="134">
        <f t="shared" si="1"/>
        <v>-0.11333046456590634</v>
      </c>
    </row>
    <row r="11" spans="1:6" x14ac:dyDescent="0.25">
      <c r="A11" s="3" t="s">
        <v>649</v>
      </c>
      <c r="B11" s="133">
        <v>7896.4</v>
      </c>
      <c r="C11" s="133">
        <v>12157.129721510017</v>
      </c>
      <c r="D11" s="134">
        <f t="shared" si="0"/>
        <v>0.53957876013246753</v>
      </c>
      <c r="E11" s="134">
        <f t="shared" si="1"/>
        <v>4.2676807690276153E-2</v>
      </c>
      <c r="F11" s="134">
        <f t="shared" si="1"/>
        <v>1.828199633394334E-2</v>
      </c>
    </row>
    <row r="12" spans="1:6" x14ac:dyDescent="0.25">
      <c r="A12" s="3" t="s">
        <v>650</v>
      </c>
      <c r="B12" s="133">
        <v>7945.6</v>
      </c>
      <c r="C12" s="133">
        <v>12867.706501189979</v>
      </c>
      <c r="D12" s="134">
        <f t="shared" si="0"/>
        <v>0.61947574773333414</v>
      </c>
      <c r="E12" s="134">
        <f t="shared" si="1"/>
        <v>6.2306874018540626E-3</v>
      </c>
      <c r="F12" s="134">
        <f t="shared" si="1"/>
        <v>5.8449386981757279E-2</v>
      </c>
    </row>
    <row r="13" spans="1:6" x14ac:dyDescent="0.25">
      <c r="A13" s="3" t="s">
        <v>651</v>
      </c>
      <c r="B13" s="133">
        <v>9502.4</v>
      </c>
      <c r="C13" s="133">
        <v>12644.150410350014</v>
      </c>
      <c r="D13" s="134">
        <f t="shared" si="0"/>
        <v>0.33062704267869325</v>
      </c>
      <c r="E13" s="134">
        <f>B13/B12-1</f>
        <v>0.19593233991139747</v>
      </c>
      <c r="F13" s="134">
        <f>C13/C12-1</f>
        <v>-1.7373421659818811E-2</v>
      </c>
    </row>
    <row r="14" spans="1:6" x14ac:dyDescent="0.25">
      <c r="A14" s="124" t="s">
        <v>652</v>
      </c>
      <c r="B14" s="135">
        <v>10161.958212769996</v>
      </c>
      <c r="C14" s="124" t="s">
        <v>653</v>
      </c>
      <c r="D14" s="124" t="s">
        <v>653</v>
      </c>
      <c r="E14" s="136">
        <f>B14/B13-1</f>
        <v>6.9409645223311722E-2</v>
      </c>
      <c r="F14" s="124" t="s">
        <v>653</v>
      </c>
    </row>
  </sheetData>
  <mergeCells count="1">
    <mergeCell ref="A3:B3"/>
  </mergeCells>
  <hyperlinks>
    <hyperlink ref="A3:B3" location="Índice!A1" display="Regresar al Índice"/>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B39"/>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1360</v>
      </c>
    </row>
    <row r="2" spans="1:2" x14ac:dyDescent="0.25">
      <c r="A2" s="179" t="s">
        <v>883</v>
      </c>
    </row>
    <row r="3" spans="1:2" x14ac:dyDescent="0.25">
      <c r="A3" s="179" t="s">
        <v>335</v>
      </c>
    </row>
    <row r="4" spans="1:2" x14ac:dyDescent="0.25">
      <c r="A4" s="179" t="s">
        <v>877</v>
      </c>
    </row>
    <row r="5" spans="1:2" x14ac:dyDescent="0.25">
      <c r="A5" s="292" t="s">
        <v>1327</v>
      </c>
      <c r="B5" s="292"/>
    </row>
    <row r="6" spans="1:2" x14ac:dyDescent="0.25">
      <c r="A6" s="179" t="s">
        <v>114</v>
      </c>
      <c r="B6" s="179" t="s">
        <v>878</v>
      </c>
    </row>
    <row r="7" spans="1:2" x14ac:dyDescent="0.25">
      <c r="A7" s="179" t="s">
        <v>53</v>
      </c>
      <c r="B7" s="179">
        <v>37</v>
      </c>
    </row>
    <row r="8" spans="1:2" x14ac:dyDescent="0.25">
      <c r="A8" s="179" t="s">
        <v>120</v>
      </c>
      <c r="B8" s="179">
        <v>54</v>
      </c>
    </row>
    <row r="9" spans="1:2" x14ac:dyDescent="0.25">
      <c r="A9" s="179" t="s">
        <v>122</v>
      </c>
      <c r="B9" s="179">
        <v>60</v>
      </c>
    </row>
    <row r="10" spans="1:2" x14ac:dyDescent="0.25">
      <c r="A10" s="179" t="s">
        <v>133</v>
      </c>
      <c r="B10" s="179">
        <v>66</v>
      </c>
    </row>
    <row r="11" spans="1:2" x14ac:dyDescent="0.25">
      <c r="A11" s="179" t="s">
        <v>124</v>
      </c>
      <c r="B11" s="179">
        <v>67</v>
      </c>
    </row>
    <row r="12" spans="1:2" x14ac:dyDescent="0.25">
      <c r="A12" s="179" t="s">
        <v>131</v>
      </c>
      <c r="B12" s="179">
        <v>67</v>
      </c>
    </row>
    <row r="13" spans="1:2" x14ac:dyDescent="0.25">
      <c r="A13" s="179" t="s">
        <v>5</v>
      </c>
      <c r="B13" s="179">
        <v>70</v>
      </c>
    </row>
    <row r="14" spans="1:2" x14ac:dyDescent="0.25">
      <c r="A14" s="179" t="s">
        <v>140</v>
      </c>
      <c r="B14" s="179">
        <v>70</v>
      </c>
    </row>
    <row r="15" spans="1:2" x14ac:dyDescent="0.25">
      <c r="A15" s="179" t="s">
        <v>144</v>
      </c>
      <c r="B15" s="179">
        <v>71</v>
      </c>
    </row>
    <row r="16" spans="1:2" x14ac:dyDescent="0.25">
      <c r="A16" s="179" t="s">
        <v>127</v>
      </c>
      <c r="B16" s="179">
        <v>72</v>
      </c>
    </row>
    <row r="17" spans="1:2" x14ac:dyDescent="0.25">
      <c r="A17" s="179" t="s">
        <v>94</v>
      </c>
      <c r="B17" s="179">
        <v>72</v>
      </c>
    </row>
    <row r="18" spans="1:2" x14ac:dyDescent="0.25">
      <c r="A18" s="179" t="s">
        <v>118</v>
      </c>
      <c r="B18" s="179">
        <v>74</v>
      </c>
    </row>
    <row r="19" spans="1:2" x14ac:dyDescent="0.25">
      <c r="A19" s="179" t="s">
        <v>129</v>
      </c>
      <c r="B19" s="179">
        <v>75</v>
      </c>
    </row>
    <row r="20" spans="1:2" x14ac:dyDescent="0.25">
      <c r="A20" s="179" t="s">
        <v>138</v>
      </c>
      <c r="B20" s="179">
        <v>75</v>
      </c>
    </row>
    <row r="21" spans="1:2" x14ac:dyDescent="0.25">
      <c r="A21" s="179" t="s">
        <v>143</v>
      </c>
      <c r="B21" s="179">
        <v>76</v>
      </c>
    </row>
    <row r="22" spans="1:2" x14ac:dyDescent="0.25">
      <c r="A22" s="179" t="s">
        <v>119</v>
      </c>
      <c r="B22" s="179">
        <v>77</v>
      </c>
    </row>
    <row r="23" spans="1:2" x14ac:dyDescent="0.25">
      <c r="A23" s="179" t="s">
        <v>121</v>
      </c>
      <c r="B23" s="179">
        <v>78</v>
      </c>
    </row>
    <row r="24" spans="1:2" x14ac:dyDescent="0.25">
      <c r="A24" s="179" t="s">
        <v>139</v>
      </c>
      <c r="B24" s="179">
        <v>79</v>
      </c>
    </row>
    <row r="25" spans="1:2" x14ac:dyDescent="0.25">
      <c r="A25" s="179" t="s">
        <v>123</v>
      </c>
      <c r="B25" s="179">
        <v>80</v>
      </c>
    </row>
    <row r="26" spans="1:2" x14ac:dyDescent="0.25">
      <c r="A26" s="179" t="s">
        <v>116</v>
      </c>
      <c r="B26" s="179">
        <v>81</v>
      </c>
    </row>
    <row r="27" spans="1:2" x14ac:dyDescent="0.25">
      <c r="A27" s="179" t="s">
        <v>135</v>
      </c>
      <c r="B27" s="179">
        <v>83</v>
      </c>
    </row>
    <row r="28" spans="1:2" x14ac:dyDescent="0.25">
      <c r="A28" s="179" t="s">
        <v>136</v>
      </c>
      <c r="B28" s="179">
        <v>84</v>
      </c>
    </row>
    <row r="29" spans="1:2" x14ac:dyDescent="0.25">
      <c r="A29" s="179" t="s">
        <v>171</v>
      </c>
      <c r="B29" s="179">
        <v>85</v>
      </c>
    </row>
    <row r="30" spans="1:2" x14ac:dyDescent="0.25">
      <c r="A30" s="179" t="s">
        <v>126</v>
      </c>
      <c r="B30" s="179">
        <v>85</v>
      </c>
    </row>
    <row r="31" spans="1:2" x14ac:dyDescent="0.25">
      <c r="A31" s="179" t="s">
        <v>132</v>
      </c>
      <c r="B31" s="179">
        <v>86</v>
      </c>
    </row>
    <row r="32" spans="1:2" x14ac:dyDescent="0.25">
      <c r="A32" s="179" t="s">
        <v>142</v>
      </c>
      <c r="B32" s="179">
        <v>86</v>
      </c>
    </row>
    <row r="33" spans="1:2" x14ac:dyDescent="0.25">
      <c r="A33" s="179" t="s">
        <v>134</v>
      </c>
      <c r="B33" s="179">
        <v>86</v>
      </c>
    </row>
    <row r="34" spans="1:2" x14ac:dyDescent="0.25">
      <c r="A34" s="179" t="s">
        <v>130</v>
      </c>
      <c r="B34" s="179">
        <v>86</v>
      </c>
    </row>
    <row r="35" spans="1:2" x14ac:dyDescent="0.25">
      <c r="A35" s="179" t="s">
        <v>125</v>
      </c>
      <c r="B35" s="179">
        <v>87</v>
      </c>
    </row>
    <row r="36" spans="1:2" x14ac:dyDescent="0.25">
      <c r="A36" s="179" t="s">
        <v>128</v>
      </c>
      <c r="B36" s="179">
        <v>89</v>
      </c>
    </row>
    <row r="37" spans="1:2" x14ac:dyDescent="0.25">
      <c r="A37" s="179" t="s">
        <v>117</v>
      </c>
      <c r="B37" s="179">
        <v>89</v>
      </c>
    </row>
    <row r="38" spans="1:2" x14ac:dyDescent="0.25">
      <c r="A38" s="179" t="s">
        <v>137</v>
      </c>
      <c r="B38" s="179">
        <v>91</v>
      </c>
    </row>
    <row r="39" spans="1:2" x14ac:dyDescent="0.25">
      <c r="A39" s="179" t="s">
        <v>145</v>
      </c>
      <c r="B39" s="179">
        <v>94</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B39"/>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1360</v>
      </c>
    </row>
    <row r="2" spans="1:2" x14ac:dyDescent="0.25">
      <c r="A2" s="179" t="s">
        <v>884</v>
      </c>
    </row>
    <row r="3" spans="1:2" x14ac:dyDescent="0.25">
      <c r="A3" s="179" t="s">
        <v>335</v>
      </c>
    </row>
    <row r="4" spans="1:2" x14ac:dyDescent="0.25">
      <c r="A4" s="179" t="s">
        <v>877</v>
      </c>
    </row>
    <row r="5" spans="1:2" x14ac:dyDescent="0.25">
      <c r="A5" s="292" t="s">
        <v>1327</v>
      </c>
      <c r="B5" s="292"/>
    </row>
    <row r="6" spans="1:2" x14ac:dyDescent="0.25">
      <c r="A6" s="179" t="s">
        <v>114</v>
      </c>
      <c r="B6" s="179" t="s">
        <v>526</v>
      </c>
    </row>
    <row r="7" spans="1:2" x14ac:dyDescent="0.25">
      <c r="A7" s="179" t="s">
        <v>125</v>
      </c>
      <c r="B7" s="181">
        <v>-30.9</v>
      </c>
    </row>
    <row r="8" spans="1:2" x14ac:dyDescent="0.25">
      <c r="A8" s="179" t="s">
        <v>119</v>
      </c>
      <c r="B8" s="181">
        <v>-26.5</v>
      </c>
    </row>
    <row r="9" spans="1:2" x14ac:dyDescent="0.25">
      <c r="A9" s="179" t="s">
        <v>127</v>
      </c>
      <c r="B9" s="181">
        <v>-25.6</v>
      </c>
    </row>
    <row r="10" spans="1:2" x14ac:dyDescent="0.25">
      <c r="A10" s="179" t="s">
        <v>130</v>
      </c>
      <c r="B10" s="181">
        <v>-18.7</v>
      </c>
    </row>
    <row r="11" spans="1:2" x14ac:dyDescent="0.25">
      <c r="A11" s="179" t="s">
        <v>124</v>
      </c>
      <c r="B11" s="181">
        <v>-18.600000000000001</v>
      </c>
    </row>
    <row r="12" spans="1:2" x14ac:dyDescent="0.25">
      <c r="A12" s="179" t="s">
        <v>118</v>
      </c>
      <c r="B12" s="181">
        <v>-18.2</v>
      </c>
    </row>
    <row r="13" spans="1:2" x14ac:dyDescent="0.25">
      <c r="A13" s="179" t="s">
        <v>120</v>
      </c>
      <c r="B13" s="181">
        <v>-17.5</v>
      </c>
    </row>
    <row r="14" spans="1:2" x14ac:dyDescent="0.25">
      <c r="A14" s="179" t="s">
        <v>116</v>
      </c>
      <c r="B14" s="181">
        <v>-17.399999999999999</v>
      </c>
    </row>
    <row r="15" spans="1:2" x14ac:dyDescent="0.25">
      <c r="A15" s="179" t="s">
        <v>94</v>
      </c>
      <c r="B15" s="181">
        <v>-16.7</v>
      </c>
    </row>
    <row r="16" spans="1:2" x14ac:dyDescent="0.25">
      <c r="A16" s="179" t="s">
        <v>143</v>
      </c>
      <c r="B16" s="181">
        <v>-16.399999999999999</v>
      </c>
    </row>
    <row r="17" spans="1:2" x14ac:dyDescent="0.25">
      <c r="A17" s="179" t="s">
        <v>138</v>
      </c>
      <c r="B17" s="181">
        <v>-16</v>
      </c>
    </row>
    <row r="18" spans="1:2" x14ac:dyDescent="0.25">
      <c r="A18" s="179" t="s">
        <v>136</v>
      </c>
      <c r="B18" s="181">
        <v>-14.8</v>
      </c>
    </row>
    <row r="19" spans="1:2" x14ac:dyDescent="0.25">
      <c r="A19" s="179" t="s">
        <v>171</v>
      </c>
      <c r="B19" s="181">
        <v>-14.3</v>
      </c>
    </row>
    <row r="20" spans="1:2" x14ac:dyDescent="0.25">
      <c r="A20" s="179" t="s">
        <v>142</v>
      </c>
      <c r="B20" s="181">
        <v>-13.4</v>
      </c>
    </row>
    <row r="21" spans="1:2" x14ac:dyDescent="0.25">
      <c r="A21" s="179" t="s">
        <v>53</v>
      </c>
      <c r="B21" s="181">
        <v>-13.4</v>
      </c>
    </row>
    <row r="22" spans="1:2" x14ac:dyDescent="0.25">
      <c r="A22" s="179" t="s">
        <v>5</v>
      </c>
      <c r="B22" s="181">
        <v>-12.4</v>
      </c>
    </row>
    <row r="23" spans="1:2" x14ac:dyDescent="0.25">
      <c r="A23" s="179" t="s">
        <v>133</v>
      </c>
      <c r="B23" s="181">
        <v>-12.3</v>
      </c>
    </row>
    <row r="24" spans="1:2" x14ac:dyDescent="0.25">
      <c r="A24" s="179" t="s">
        <v>117</v>
      </c>
      <c r="B24" s="181">
        <v>-12.3</v>
      </c>
    </row>
    <row r="25" spans="1:2" x14ac:dyDescent="0.25">
      <c r="A25" s="179" t="s">
        <v>137</v>
      </c>
      <c r="B25" s="181">
        <v>-10.4</v>
      </c>
    </row>
    <row r="26" spans="1:2" x14ac:dyDescent="0.25">
      <c r="A26" s="179" t="s">
        <v>139</v>
      </c>
      <c r="B26" s="181">
        <v>-10.1</v>
      </c>
    </row>
    <row r="27" spans="1:2" x14ac:dyDescent="0.25">
      <c r="A27" s="179" t="s">
        <v>122</v>
      </c>
      <c r="B27" s="181">
        <v>-9.8000000000000007</v>
      </c>
    </row>
    <row r="28" spans="1:2" x14ac:dyDescent="0.25">
      <c r="A28" s="179" t="s">
        <v>121</v>
      </c>
      <c r="B28" s="181">
        <v>-6</v>
      </c>
    </row>
    <row r="29" spans="1:2" x14ac:dyDescent="0.25">
      <c r="A29" s="179" t="s">
        <v>145</v>
      </c>
      <c r="B29" s="181">
        <v>-4.5999999999999996</v>
      </c>
    </row>
    <row r="30" spans="1:2" x14ac:dyDescent="0.25">
      <c r="A30" s="179" t="s">
        <v>140</v>
      </c>
      <c r="B30" s="181">
        <v>-4.4000000000000004</v>
      </c>
    </row>
    <row r="31" spans="1:2" x14ac:dyDescent="0.25">
      <c r="A31" s="179" t="s">
        <v>135</v>
      </c>
      <c r="B31" s="181">
        <v>-3.9</v>
      </c>
    </row>
    <row r="32" spans="1:2" x14ac:dyDescent="0.25">
      <c r="A32" s="179" t="s">
        <v>123</v>
      </c>
      <c r="B32" s="181">
        <v>-3.3</v>
      </c>
    </row>
    <row r="33" spans="1:2" x14ac:dyDescent="0.25">
      <c r="A33" s="179" t="s">
        <v>134</v>
      </c>
      <c r="B33" s="181">
        <v>-2.8</v>
      </c>
    </row>
    <row r="34" spans="1:2" x14ac:dyDescent="0.25">
      <c r="A34" s="179" t="s">
        <v>144</v>
      </c>
      <c r="B34" s="181">
        <v>-0.9</v>
      </c>
    </row>
    <row r="35" spans="1:2" x14ac:dyDescent="0.25">
      <c r="A35" s="179" t="s">
        <v>128</v>
      </c>
      <c r="B35" s="181">
        <v>-0.6</v>
      </c>
    </row>
    <row r="36" spans="1:2" x14ac:dyDescent="0.25">
      <c r="A36" s="179" t="s">
        <v>126</v>
      </c>
      <c r="B36" s="181">
        <v>0.7</v>
      </c>
    </row>
    <row r="37" spans="1:2" x14ac:dyDescent="0.25">
      <c r="A37" s="179" t="s">
        <v>131</v>
      </c>
      <c r="B37" s="181">
        <v>1.4</v>
      </c>
    </row>
    <row r="38" spans="1:2" x14ac:dyDescent="0.25">
      <c r="A38" s="179" t="s">
        <v>129</v>
      </c>
      <c r="B38" s="181">
        <v>1.5</v>
      </c>
    </row>
    <row r="39" spans="1:2" x14ac:dyDescent="0.25">
      <c r="A39" s="179" t="s">
        <v>132</v>
      </c>
      <c r="B39" s="181">
        <v>9.6999999999999993</v>
      </c>
    </row>
  </sheetData>
  <mergeCells count="1">
    <mergeCell ref="A5:B5"/>
  </mergeCells>
  <hyperlinks>
    <hyperlink ref="A5:B5" location="Índice!A1" display="Regresar al Índice"/>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B38"/>
  <sheetViews>
    <sheetView workbookViewId="0">
      <selection activeCell="A4" sqref="A4:B4"/>
    </sheetView>
  </sheetViews>
  <sheetFormatPr baseColWidth="10" defaultColWidth="9.140625" defaultRowHeight="15" x14ac:dyDescent="0.25"/>
  <cols>
    <col min="1" max="16384" width="9.140625" style="179"/>
  </cols>
  <sheetData>
    <row r="1" spans="1:2" x14ac:dyDescent="0.25">
      <c r="A1" s="179" t="s">
        <v>1359</v>
      </c>
    </row>
    <row r="2" spans="1:2" x14ac:dyDescent="0.25">
      <c r="A2" s="179" t="s">
        <v>335</v>
      </c>
    </row>
    <row r="3" spans="1:2" x14ac:dyDescent="0.25">
      <c r="A3" s="179" t="s">
        <v>877</v>
      </c>
    </row>
    <row r="4" spans="1:2" x14ac:dyDescent="0.25">
      <c r="A4" s="292" t="s">
        <v>1327</v>
      </c>
      <c r="B4" s="292"/>
    </row>
    <row r="5" spans="1:2" x14ac:dyDescent="0.25">
      <c r="A5" s="179" t="s">
        <v>114</v>
      </c>
      <c r="B5" s="179" t="s">
        <v>885</v>
      </c>
    </row>
    <row r="6" spans="1:2" x14ac:dyDescent="0.25">
      <c r="A6" s="179" t="s">
        <v>53</v>
      </c>
      <c r="B6" s="181">
        <v>9.5</v>
      </c>
    </row>
    <row r="7" spans="1:2" x14ac:dyDescent="0.25">
      <c r="A7" s="179" t="s">
        <v>144</v>
      </c>
      <c r="B7" s="181">
        <v>9.5</v>
      </c>
    </row>
    <row r="8" spans="1:2" x14ac:dyDescent="0.25">
      <c r="A8" s="179" t="s">
        <v>171</v>
      </c>
      <c r="B8" s="181">
        <v>9.6999999999999993</v>
      </c>
    </row>
    <row r="9" spans="1:2" x14ac:dyDescent="0.25">
      <c r="A9" s="179" t="s">
        <v>118</v>
      </c>
      <c r="B9" s="181">
        <v>9.8000000000000007</v>
      </c>
    </row>
    <row r="10" spans="1:2" x14ac:dyDescent="0.25">
      <c r="A10" s="179" t="s">
        <v>132</v>
      </c>
      <c r="B10" s="181">
        <v>10.5</v>
      </c>
    </row>
    <row r="11" spans="1:2" x14ac:dyDescent="0.25">
      <c r="A11" s="179" t="s">
        <v>129</v>
      </c>
      <c r="B11" s="181">
        <v>10.6</v>
      </c>
    </row>
    <row r="12" spans="1:2" x14ac:dyDescent="0.25">
      <c r="A12" s="179" t="s">
        <v>137</v>
      </c>
      <c r="B12" s="181">
        <v>10.6</v>
      </c>
    </row>
    <row r="13" spans="1:2" x14ac:dyDescent="0.25">
      <c r="A13" s="179" t="s">
        <v>145</v>
      </c>
      <c r="B13" s="181">
        <v>10.7</v>
      </c>
    </row>
    <row r="14" spans="1:2" x14ac:dyDescent="0.25">
      <c r="A14" s="179" t="s">
        <v>138</v>
      </c>
      <c r="B14" s="181">
        <v>10.7</v>
      </c>
    </row>
    <row r="15" spans="1:2" x14ac:dyDescent="0.25">
      <c r="A15" s="179" t="s">
        <v>5</v>
      </c>
      <c r="B15" s="181">
        <v>11</v>
      </c>
    </row>
    <row r="16" spans="1:2" x14ac:dyDescent="0.25">
      <c r="A16" s="179" t="s">
        <v>139</v>
      </c>
      <c r="B16" s="181">
        <v>11</v>
      </c>
    </row>
    <row r="17" spans="1:2" x14ac:dyDescent="0.25">
      <c r="A17" s="179" t="s">
        <v>143</v>
      </c>
      <c r="B17" s="181">
        <v>11.1</v>
      </c>
    </row>
    <row r="18" spans="1:2" x14ac:dyDescent="0.25">
      <c r="A18" s="179" t="s">
        <v>121</v>
      </c>
      <c r="B18" s="181">
        <v>11.1</v>
      </c>
    </row>
    <row r="19" spans="1:2" x14ac:dyDescent="0.25">
      <c r="A19" s="179" t="s">
        <v>128</v>
      </c>
      <c r="B19" s="181">
        <v>11.2</v>
      </c>
    </row>
    <row r="20" spans="1:2" x14ac:dyDescent="0.25">
      <c r="A20" s="179" t="s">
        <v>123</v>
      </c>
      <c r="B20" s="181">
        <v>11.3</v>
      </c>
    </row>
    <row r="21" spans="1:2" x14ac:dyDescent="0.25">
      <c r="A21" s="179" t="s">
        <v>94</v>
      </c>
      <c r="B21" s="181">
        <v>11.3</v>
      </c>
    </row>
    <row r="22" spans="1:2" x14ac:dyDescent="0.25">
      <c r="A22" s="179" t="s">
        <v>119</v>
      </c>
      <c r="B22" s="181">
        <v>11.5</v>
      </c>
    </row>
    <row r="23" spans="1:2" x14ac:dyDescent="0.25">
      <c r="A23" s="179" t="s">
        <v>122</v>
      </c>
      <c r="B23" s="181">
        <v>11.5</v>
      </c>
    </row>
    <row r="24" spans="1:2" x14ac:dyDescent="0.25">
      <c r="A24" s="179" t="s">
        <v>126</v>
      </c>
      <c r="B24" s="181">
        <v>11.6</v>
      </c>
    </row>
    <row r="25" spans="1:2" x14ac:dyDescent="0.25">
      <c r="A25" s="179" t="s">
        <v>127</v>
      </c>
      <c r="B25" s="181">
        <v>11.6</v>
      </c>
    </row>
    <row r="26" spans="1:2" x14ac:dyDescent="0.25">
      <c r="A26" s="179" t="s">
        <v>130</v>
      </c>
      <c r="B26" s="181">
        <v>11.7</v>
      </c>
    </row>
    <row r="27" spans="1:2" x14ac:dyDescent="0.25">
      <c r="A27" s="179" t="s">
        <v>120</v>
      </c>
      <c r="B27" s="181">
        <v>11.7</v>
      </c>
    </row>
    <row r="28" spans="1:2" x14ac:dyDescent="0.25">
      <c r="A28" s="179" t="s">
        <v>131</v>
      </c>
      <c r="B28" s="181">
        <v>11.7</v>
      </c>
    </row>
    <row r="29" spans="1:2" x14ac:dyDescent="0.25">
      <c r="A29" s="179" t="s">
        <v>134</v>
      </c>
      <c r="B29" s="181">
        <v>11.8</v>
      </c>
    </row>
    <row r="30" spans="1:2" x14ac:dyDescent="0.25">
      <c r="A30" s="179" t="s">
        <v>116</v>
      </c>
      <c r="B30" s="181">
        <v>12</v>
      </c>
    </row>
    <row r="31" spans="1:2" x14ac:dyDescent="0.25">
      <c r="A31" s="179" t="s">
        <v>124</v>
      </c>
      <c r="B31" s="181">
        <v>12</v>
      </c>
    </row>
    <row r="32" spans="1:2" x14ac:dyDescent="0.25">
      <c r="A32" s="179" t="s">
        <v>133</v>
      </c>
      <c r="B32" s="181">
        <v>12.1</v>
      </c>
    </row>
    <row r="33" spans="1:2" x14ac:dyDescent="0.25">
      <c r="A33" s="179" t="s">
        <v>117</v>
      </c>
      <c r="B33" s="181">
        <v>12.1</v>
      </c>
    </row>
    <row r="34" spans="1:2" x14ac:dyDescent="0.25">
      <c r="A34" s="179" t="s">
        <v>142</v>
      </c>
      <c r="B34" s="181">
        <v>12.1</v>
      </c>
    </row>
    <row r="35" spans="1:2" x14ac:dyDescent="0.25">
      <c r="A35" s="179" t="s">
        <v>135</v>
      </c>
      <c r="B35" s="181">
        <v>12.5</v>
      </c>
    </row>
    <row r="36" spans="1:2" x14ac:dyDescent="0.25">
      <c r="A36" s="179" t="s">
        <v>140</v>
      </c>
      <c r="B36" s="181">
        <v>12.5</v>
      </c>
    </row>
    <row r="37" spans="1:2" x14ac:dyDescent="0.25">
      <c r="A37" s="179" t="s">
        <v>125</v>
      </c>
      <c r="B37" s="181">
        <v>12.7</v>
      </c>
    </row>
    <row r="38" spans="1:2" x14ac:dyDescent="0.25">
      <c r="A38" s="179" t="s">
        <v>136</v>
      </c>
      <c r="B38" s="181">
        <v>13.5</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1358</v>
      </c>
    </row>
    <row r="2" spans="1:2" x14ac:dyDescent="0.25">
      <c r="A2" s="179" t="s">
        <v>335</v>
      </c>
    </row>
    <row r="3" spans="1:2" x14ac:dyDescent="0.25">
      <c r="A3" s="179" t="s">
        <v>877</v>
      </c>
    </row>
    <row r="4" spans="1:2" x14ac:dyDescent="0.25">
      <c r="A4" s="292" t="s">
        <v>1327</v>
      </c>
      <c r="B4" s="292"/>
    </row>
    <row r="5" spans="1:2" x14ac:dyDescent="0.25">
      <c r="A5" s="179" t="s">
        <v>114</v>
      </c>
      <c r="B5" s="179" t="s">
        <v>885</v>
      </c>
    </row>
    <row r="6" spans="1:2" x14ac:dyDescent="0.25">
      <c r="A6" s="179" t="s">
        <v>129</v>
      </c>
      <c r="B6" s="181">
        <v>7.5</v>
      </c>
    </row>
    <row r="7" spans="1:2" x14ac:dyDescent="0.25">
      <c r="A7" s="179" t="s">
        <v>139</v>
      </c>
      <c r="B7" s="181">
        <v>7.7</v>
      </c>
    </row>
    <row r="8" spans="1:2" x14ac:dyDescent="0.25">
      <c r="A8" s="179" t="s">
        <v>144</v>
      </c>
      <c r="B8" s="181">
        <v>7.8</v>
      </c>
    </row>
    <row r="9" spans="1:2" x14ac:dyDescent="0.25">
      <c r="A9" s="179" t="s">
        <v>53</v>
      </c>
      <c r="B9" s="181">
        <v>8</v>
      </c>
    </row>
    <row r="10" spans="1:2" x14ac:dyDescent="0.25">
      <c r="A10" s="179" t="s">
        <v>118</v>
      </c>
      <c r="B10" s="181">
        <v>8.1</v>
      </c>
    </row>
    <row r="11" spans="1:2" x14ac:dyDescent="0.25">
      <c r="A11" s="179" t="s">
        <v>137</v>
      </c>
      <c r="B11" s="181">
        <v>8.3000000000000007</v>
      </c>
    </row>
    <row r="12" spans="1:2" x14ac:dyDescent="0.25">
      <c r="A12" s="179" t="s">
        <v>171</v>
      </c>
      <c r="B12" s="181">
        <v>8.4</v>
      </c>
    </row>
    <row r="13" spans="1:2" x14ac:dyDescent="0.25">
      <c r="A13" s="179" t="s">
        <v>119</v>
      </c>
      <c r="B13" s="181">
        <v>8.6</v>
      </c>
    </row>
    <row r="14" spans="1:2" x14ac:dyDescent="0.25">
      <c r="A14" s="179" t="s">
        <v>138</v>
      </c>
      <c r="B14" s="181">
        <v>8.6</v>
      </c>
    </row>
    <row r="15" spans="1:2" x14ac:dyDescent="0.25">
      <c r="A15" s="179" t="s">
        <v>128</v>
      </c>
      <c r="B15" s="181">
        <v>8.6999999999999993</v>
      </c>
    </row>
    <row r="16" spans="1:2" x14ac:dyDescent="0.25">
      <c r="A16" s="179" t="s">
        <v>126</v>
      </c>
      <c r="B16" s="181">
        <v>8.6999999999999993</v>
      </c>
    </row>
    <row r="17" spans="1:2" x14ac:dyDescent="0.25">
      <c r="A17" s="179" t="s">
        <v>145</v>
      </c>
      <c r="B17" s="181">
        <v>8.8000000000000007</v>
      </c>
    </row>
    <row r="18" spans="1:2" x14ac:dyDescent="0.25">
      <c r="A18" s="179" t="s">
        <v>5</v>
      </c>
      <c r="B18" s="181">
        <v>8.9</v>
      </c>
    </row>
    <row r="19" spans="1:2" x14ac:dyDescent="0.25">
      <c r="A19" s="179" t="s">
        <v>122</v>
      </c>
      <c r="B19" s="181">
        <v>8.9</v>
      </c>
    </row>
    <row r="20" spans="1:2" x14ac:dyDescent="0.25">
      <c r="A20" s="179" t="s">
        <v>143</v>
      </c>
      <c r="B20" s="181">
        <v>8.9</v>
      </c>
    </row>
    <row r="21" spans="1:2" x14ac:dyDescent="0.25">
      <c r="A21" s="179" t="s">
        <v>133</v>
      </c>
      <c r="B21" s="181">
        <v>9</v>
      </c>
    </row>
    <row r="22" spans="1:2" x14ac:dyDescent="0.25">
      <c r="A22" s="179" t="s">
        <v>127</v>
      </c>
      <c r="B22" s="181">
        <v>9</v>
      </c>
    </row>
    <row r="23" spans="1:2" x14ac:dyDescent="0.25">
      <c r="A23" s="179" t="s">
        <v>125</v>
      </c>
      <c r="B23" s="181">
        <v>9.1</v>
      </c>
    </row>
    <row r="24" spans="1:2" x14ac:dyDescent="0.25">
      <c r="A24" s="179" t="s">
        <v>132</v>
      </c>
      <c r="B24" s="181">
        <v>9.1999999999999993</v>
      </c>
    </row>
    <row r="25" spans="1:2" x14ac:dyDescent="0.25">
      <c r="A25" s="179" t="s">
        <v>130</v>
      </c>
      <c r="B25" s="181">
        <v>9.1999999999999993</v>
      </c>
    </row>
    <row r="26" spans="1:2" x14ac:dyDescent="0.25">
      <c r="A26" s="179" t="s">
        <v>134</v>
      </c>
      <c r="B26" s="181">
        <v>9.3000000000000007</v>
      </c>
    </row>
    <row r="27" spans="1:2" x14ac:dyDescent="0.25">
      <c r="A27" s="179" t="s">
        <v>121</v>
      </c>
      <c r="B27" s="181">
        <v>9.4</v>
      </c>
    </row>
    <row r="28" spans="1:2" x14ac:dyDescent="0.25">
      <c r="A28" s="179" t="s">
        <v>140</v>
      </c>
      <c r="B28" s="181">
        <v>9.4</v>
      </c>
    </row>
    <row r="29" spans="1:2" x14ac:dyDescent="0.25">
      <c r="A29" s="179" t="s">
        <v>142</v>
      </c>
      <c r="B29" s="181">
        <v>9.5</v>
      </c>
    </row>
    <row r="30" spans="1:2" x14ac:dyDescent="0.25">
      <c r="A30" s="179" t="s">
        <v>131</v>
      </c>
      <c r="B30" s="181">
        <v>9.5</v>
      </c>
    </row>
    <row r="31" spans="1:2" x14ac:dyDescent="0.25">
      <c r="A31" s="179" t="s">
        <v>94</v>
      </c>
      <c r="B31" s="181">
        <v>9.5</v>
      </c>
    </row>
    <row r="32" spans="1:2" x14ac:dyDescent="0.25">
      <c r="A32" s="179" t="s">
        <v>117</v>
      </c>
      <c r="B32" s="181">
        <v>9.6</v>
      </c>
    </row>
    <row r="33" spans="1:2" x14ac:dyDescent="0.25">
      <c r="A33" s="179" t="s">
        <v>123</v>
      </c>
      <c r="B33" s="181">
        <v>9.6</v>
      </c>
    </row>
    <row r="34" spans="1:2" x14ac:dyDescent="0.25">
      <c r="A34" s="179" t="s">
        <v>116</v>
      </c>
      <c r="B34" s="181">
        <v>9.6</v>
      </c>
    </row>
    <row r="35" spans="1:2" x14ac:dyDescent="0.25">
      <c r="A35" s="179" t="s">
        <v>120</v>
      </c>
      <c r="B35" s="181">
        <v>9.6999999999999993</v>
      </c>
    </row>
    <row r="36" spans="1:2" x14ac:dyDescent="0.25">
      <c r="A36" s="179" t="s">
        <v>135</v>
      </c>
      <c r="B36" s="181">
        <v>9.8000000000000007</v>
      </c>
    </row>
    <row r="37" spans="1:2" x14ac:dyDescent="0.25">
      <c r="A37" s="179" t="s">
        <v>124</v>
      </c>
      <c r="B37" s="181">
        <v>10.199999999999999</v>
      </c>
    </row>
    <row r="38" spans="1:2" x14ac:dyDescent="0.25">
      <c r="A38" s="179" t="s">
        <v>136</v>
      </c>
      <c r="B38" s="181">
        <v>10.7</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B38"/>
  <sheetViews>
    <sheetView workbookViewId="0">
      <selection activeCell="A4" sqref="A4:B4"/>
    </sheetView>
  </sheetViews>
  <sheetFormatPr baseColWidth="10" defaultColWidth="9.140625" defaultRowHeight="15" x14ac:dyDescent="0.25"/>
  <cols>
    <col min="1" max="16384" width="9.140625" style="179"/>
  </cols>
  <sheetData>
    <row r="1" spans="1:2" x14ac:dyDescent="0.25">
      <c r="A1" s="179" t="s">
        <v>1357</v>
      </c>
    </row>
    <row r="2" spans="1:2" x14ac:dyDescent="0.25">
      <c r="A2" s="179" t="s">
        <v>335</v>
      </c>
    </row>
    <row r="3" spans="1:2" x14ac:dyDescent="0.25">
      <c r="A3" s="179" t="s">
        <v>877</v>
      </c>
    </row>
    <row r="4" spans="1:2" x14ac:dyDescent="0.25">
      <c r="A4" s="292" t="s">
        <v>1327</v>
      </c>
      <c r="B4" s="292"/>
    </row>
    <row r="5" spans="1:2" x14ac:dyDescent="0.25">
      <c r="A5" s="179" t="s">
        <v>114</v>
      </c>
      <c r="B5" s="179" t="s">
        <v>885</v>
      </c>
    </row>
    <row r="6" spans="1:2" x14ac:dyDescent="0.25">
      <c r="A6" s="179" t="s">
        <v>130</v>
      </c>
      <c r="B6" s="181">
        <v>5.8</v>
      </c>
    </row>
    <row r="7" spans="1:2" x14ac:dyDescent="0.25">
      <c r="A7" s="179" t="s">
        <v>53</v>
      </c>
      <c r="B7" s="181">
        <v>6.3</v>
      </c>
    </row>
    <row r="8" spans="1:2" x14ac:dyDescent="0.25">
      <c r="A8" s="179" t="s">
        <v>145</v>
      </c>
      <c r="B8" s="181">
        <v>6.3</v>
      </c>
    </row>
    <row r="9" spans="1:2" x14ac:dyDescent="0.25">
      <c r="A9" s="179" t="s">
        <v>118</v>
      </c>
      <c r="B9" s="181">
        <v>6.3</v>
      </c>
    </row>
    <row r="10" spans="1:2" x14ac:dyDescent="0.25">
      <c r="A10" s="179" t="s">
        <v>144</v>
      </c>
      <c r="B10" s="181">
        <v>6.4</v>
      </c>
    </row>
    <row r="11" spans="1:2" x14ac:dyDescent="0.25">
      <c r="A11" s="179" t="s">
        <v>129</v>
      </c>
      <c r="B11" s="181">
        <v>6.4</v>
      </c>
    </row>
    <row r="12" spans="1:2" x14ac:dyDescent="0.25">
      <c r="A12" s="179" t="s">
        <v>132</v>
      </c>
      <c r="B12" s="181">
        <v>6.4</v>
      </c>
    </row>
    <row r="13" spans="1:2" x14ac:dyDescent="0.25">
      <c r="A13" s="179" t="s">
        <v>171</v>
      </c>
      <c r="B13" s="181">
        <v>6.5</v>
      </c>
    </row>
    <row r="14" spans="1:2" x14ac:dyDescent="0.25">
      <c r="A14" s="179" t="s">
        <v>143</v>
      </c>
      <c r="B14" s="181">
        <v>6.6</v>
      </c>
    </row>
    <row r="15" spans="1:2" x14ac:dyDescent="0.25">
      <c r="A15" s="179" t="s">
        <v>134</v>
      </c>
      <c r="B15" s="181">
        <v>6.7</v>
      </c>
    </row>
    <row r="16" spans="1:2" x14ac:dyDescent="0.25">
      <c r="A16" s="179" t="s">
        <v>126</v>
      </c>
      <c r="B16" s="181">
        <v>6.8</v>
      </c>
    </row>
    <row r="17" spans="1:2" x14ac:dyDescent="0.25">
      <c r="A17" s="179" t="s">
        <v>123</v>
      </c>
      <c r="B17" s="181">
        <v>7</v>
      </c>
    </row>
    <row r="18" spans="1:2" x14ac:dyDescent="0.25">
      <c r="A18" s="179" t="s">
        <v>94</v>
      </c>
      <c r="B18" s="181">
        <v>7</v>
      </c>
    </row>
    <row r="19" spans="1:2" x14ac:dyDescent="0.25">
      <c r="A19" s="179" t="s">
        <v>5</v>
      </c>
      <c r="B19" s="181">
        <v>7.1</v>
      </c>
    </row>
    <row r="20" spans="1:2" x14ac:dyDescent="0.25">
      <c r="A20" s="179" t="s">
        <v>124</v>
      </c>
      <c r="B20" s="181">
        <v>7.1</v>
      </c>
    </row>
    <row r="21" spans="1:2" x14ac:dyDescent="0.25">
      <c r="A21" s="179" t="s">
        <v>137</v>
      </c>
      <c r="B21" s="181">
        <v>7.2</v>
      </c>
    </row>
    <row r="22" spans="1:2" x14ac:dyDescent="0.25">
      <c r="A22" s="179" t="s">
        <v>135</v>
      </c>
      <c r="B22" s="181">
        <v>7.2</v>
      </c>
    </row>
    <row r="23" spans="1:2" x14ac:dyDescent="0.25">
      <c r="A23" s="179" t="s">
        <v>139</v>
      </c>
      <c r="B23" s="181">
        <v>7.3</v>
      </c>
    </row>
    <row r="24" spans="1:2" x14ac:dyDescent="0.25">
      <c r="A24" s="179" t="s">
        <v>138</v>
      </c>
      <c r="B24" s="181">
        <v>7.4</v>
      </c>
    </row>
    <row r="25" spans="1:2" x14ac:dyDescent="0.25">
      <c r="A25" s="179" t="s">
        <v>127</v>
      </c>
      <c r="B25" s="181">
        <v>7.4</v>
      </c>
    </row>
    <row r="26" spans="1:2" x14ac:dyDescent="0.25">
      <c r="A26" s="179" t="s">
        <v>119</v>
      </c>
      <c r="B26" s="181">
        <v>7.4</v>
      </c>
    </row>
    <row r="27" spans="1:2" x14ac:dyDescent="0.25">
      <c r="A27" s="179" t="s">
        <v>131</v>
      </c>
      <c r="B27" s="181">
        <v>7.6</v>
      </c>
    </row>
    <row r="28" spans="1:2" x14ac:dyDescent="0.25">
      <c r="A28" s="179" t="s">
        <v>121</v>
      </c>
      <c r="B28" s="181">
        <v>7.7</v>
      </c>
    </row>
    <row r="29" spans="1:2" x14ac:dyDescent="0.25">
      <c r="A29" s="179" t="s">
        <v>122</v>
      </c>
      <c r="B29" s="181">
        <v>7.8</v>
      </c>
    </row>
    <row r="30" spans="1:2" x14ac:dyDescent="0.25">
      <c r="A30" s="179" t="s">
        <v>128</v>
      </c>
      <c r="B30" s="181">
        <v>7.8</v>
      </c>
    </row>
    <row r="31" spans="1:2" x14ac:dyDescent="0.25">
      <c r="A31" s="179" t="s">
        <v>133</v>
      </c>
      <c r="B31" s="181">
        <v>7.8</v>
      </c>
    </row>
    <row r="32" spans="1:2" x14ac:dyDescent="0.25">
      <c r="A32" s="179" t="s">
        <v>142</v>
      </c>
      <c r="B32" s="181">
        <v>7.9</v>
      </c>
    </row>
    <row r="33" spans="1:2" x14ac:dyDescent="0.25">
      <c r="A33" s="179" t="s">
        <v>140</v>
      </c>
      <c r="B33" s="181">
        <v>8.1</v>
      </c>
    </row>
    <row r="34" spans="1:2" x14ac:dyDescent="0.25">
      <c r="A34" s="179" t="s">
        <v>120</v>
      </c>
      <c r="B34" s="181">
        <v>8.1</v>
      </c>
    </row>
    <row r="35" spans="1:2" x14ac:dyDescent="0.25">
      <c r="A35" s="179" t="s">
        <v>125</v>
      </c>
      <c r="B35" s="181">
        <v>8.1</v>
      </c>
    </row>
    <row r="36" spans="1:2" x14ac:dyDescent="0.25">
      <c r="A36" s="179" t="s">
        <v>116</v>
      </c>
      <c r="B36" s="181">
        <v>8.1999999999999993</v>
      </c>
    </row>
    <row r="37" spans="1:2" x14ac:dyDescent="0.25">
      <c r="A37" s="179" t="s">
        <v>117</v>
      </c>
      <c r="B37" s="181">
        <v>8.5</v>
      </c>
    </row>
    <row r="38" spans="1:2" x14ac:dyDescent="0.25">
      <c r="A38" s="179" t="s">
        <v>136</v>
      </c>
      <c r="B38" s="181">
        <v>8.6999999999999993</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H130"/>
  <sheetViews>
    <sheetView workbookViewId="0">
      <selection activeCell="A3" sqref="A3:B3"/>
    </sheetView>
  </sheetViews>
  <sheetFormatPr baseColWidth="10" defaultRowHeight="15" x14ac:dyDescent="0.25"/>
  <sheetData>
    <row r="1" spans="1:8" x14ac:dyDescent="0.25">
      <c r="A1" s="258" t="s">
        <v>1311</v>
      </c>
    </row>
    <row r="2" spans="1:8" x14ac:dyDescent="0.25">
      <c r="A2" s="47" t="s">
        <v>335</v>
      </c>
    </row>
    <row r="3" spans="1:8" x14ac:dyDescent="0.25">
      <c r="A3" s="292" t="s">
        <v>1327</v>
      </c>
      <c r="B3" s="292"/>
    </row>
    <row r="5" spans="1:8" ht="41.25" customHeight="1" x14ac:dyDescent="0.25">
      <c r="A5" t="s">
        <v>1216</v>
      </c>
      <c r="B5" t="s">
        <v>178</v>
      </c>
      <c r="C5" t="s">
        <v>1217</v>
      </c>
      <c r="D5" t="s">
        <v>1218</v>
      </c>
      <c r="E5" t="s">
        <v>1219</v>
      </c>
      <c r="F5" t="s">
        <v>1220</v>
      </c>
      <c r="G5" t="s">
        <v>1221</v>
      </c>
      <c r="H5" s="18" t="s">
        <v>1222</v>
      </c>
    </row>
    <row r="6" spans="1:8" x14ac:dyDescent="0.25">
      <c r="A6">
        <v>61</v>
      </c>
      <c r="B6" t="s">
        <v>1186</v>
      </c>
      <c r="C6" t="s">
        <v>1186</v>
      </c>
      <c r="D6">
        <v>26</v>
      </c>
      <c r="E6">
        <v>24</v>
      </c>
      <c r="F6">
        <v>74</v>
      </c>
      <c r="G6">
        <v>175</v>
      </c>
      <c r="H6" s="16">
        <f t="shared" ref="H6:H37" si="0">G6/F6-1</f>
        <v>1.3648648648648649</v>
      </c>
    </row>
    <row r="7" spans="1:8" x14ac:dyDescent="0.25">
      <c r="A7">
        <v>34</v>
      </c>
      <c r="B7" t="s">
        <v>967</v>
      </c>
      <c r="C7" t="s">
        <v>967</v>
      </c>
      <c r="D7">
        <v>3</v>
      </c>
      <c r="E7">
        <v>3</v>
      </c>
      <c r="F7">
        <v>3</v>
      </c>
      <c r="G7">
        <v>4</v>
      </c>
      <c r="H7" s="16">
        <f t="shared" si="0"/>
        <v>0.33333333333333326</v>
      </c>
    </row>
    <row r="8" spans="1:8" x14ac:dyDescent="0.25">
      <c r="A8">
        <v>77</v>
      </c>
      <c r="B8" t="s">
        <v>1056</v>
      </c>
      <c r="C8" t="s">
        <v>1055</v>
      </c>
      <c r="D8">
        <v>821</v>
      </c>
      <c r="E8">
        <v>817</v>
      </c>
      <c r="F8">
        <v>818</v>
      </c>
      <c r="G8">
        <v>969</v>
      </c>
      <c r="H8" s="16">
        <f t="shared" si="0"/>
        <v>0.18459657701711496</v>
      </c>
    </row>
    <row r="9" spans="1:8" x14ac:dyDescent="0.25">
      <c r="A9">
        <v>29</v>
      </c>
      <c r="B9" t="s">
        <v>956</v>
      </c>
      <c r="C9" t="s">
        <v>955</v>
      </c>
      <c r="D9">
        <v>162</v>
      </c>
      <c r="E9">
        <v>159</v>
      </c>
      <c r="F9">
        <v>159</v>
      </c>
      <c r="G9">
        <v>177</v>
      </c>
      <c r="H9" s="16">
        <f t="shared" si="0"/>
        <v>0.1132075471698113</v>
      </c>
    </row>
    <row r="10" spans="1:8" x14ac:dyDescent="0.25">
      <c r="A10">
        <v>113</v>
      </c>
      <c r="B10" t="s">
        <v>1142</v>
      </c>
      <c r="C10" t="s">
        <v>1142</v>
      </c>
      <c r="D10">
        <v>3908</v>
      </c>
      <c r="E10">
        <v>4043</v>
      </c>
      <c r="F10">
        <v>3552</v>
      </c>
      <c r="G10">
        <v>3942</v>
      </c>
      <c r="H10" s="16">
        <f t="shared" si="0"/>
        <v>0.10979729729729737</v>
      </c>
    </row>
    <row r="11" spans="1:8" x14ac:dyDescent="0.25">
      <c r="A11">
        <v>118</v>
      </c>
      <c r="B11" t="s">
        <v>1154</v>
      </c>
      <c r="C11" t="s">
        <v>1153</v>
      </c>
      <c r="D11">
        <v>536</v>
      </c>
      <c r="E11">
        <v>675</v>
      </c>
      <c r="F11">
        <v>698</v>
      </c>
      <c r="G11">
        <v>771</v>
      </c>
      <c r="H11" s="16">
        <f t="shared" si="0"/>
        <v>0.10458452722063027</v>
      </c>
    </row>
    <row r="12" spans="1:8" x14ac:dyDescent="0.25">
      <c r="A12">
        <v>60</v>
      </c>
      <c r="B12" t="s">
        <v>1184</v>
      </c>
      <c r="C12" t="s">
        <v>1183</v>
      </c>
      <c r="D12">
        <v>15</v>
      </c>
      <c r="E12">
        <v>15</v>
      </c>
      <c r="F12">
        <v>14</v>
      </c>
      <c r="G12">
        <v>15</v>
      </c>
      <c r="H12" s="16">
        <f t="shared" si="0"/>
        <v>7.1428571428571397E-2</v>
      </c>
    </row>
    <row r="13" spans="1:8" x14ac:dyDescent="0.25">
      <c r="A13">
        <v>82</v>
      </c>
      <c r="B13" t="s">
        <v>1064</v>
      </c>
      <c r="C13" t="s">
        <v>1064</v>
      </c>
      <c r="D13">
        <v>4182</v>
      </c>
      <c r="E13">
        <v>4248</v>
      </c>
      <c r="F13">
        <v>4530</v>
      </c>
      <c r="G13">
        <v>4853</v>
      </c>
      <c r="H13" s="16">
        <f t="shared" si="0"/>
        <v>7.1302428256070582E-2</v>
      </c>
    </row>
    <row r="14" spans="1:8" x14ac:dyDescent="0.25">
      <c r="A14">
        <v>112</v>
      </c>
      <c r="B14" t="s">
        <v>1140</v>
      </c>
      <c r="C14" t="s">
        <v>1139</v>
      </c>
      <c r="D14">
        <v>218</v>
      </c>
      <c r="E14">
        <v>221</v>
      </c>
      <c r="F14">
        <v>217</v>
      </c>
      <c r="G14">
        <v>231</v>
      </c>
      <c r="H14" s="16">
        <f t="shared" si="0"/>
        <v>6.4516129032258007E-2</v>
      </c>
    </row>
    <row r="15" spans="1:8" x14ac:dyDescent="0.25">
      <c r="A15">
        <v>49</v>
      </c>
      <c r="B15" t="s">
        <v>1181</v>
      </c>
      <c r="C15" t="s">
        <v>1180</v>
      </c>
      <c r="D15">
        <v>76</v>
      </c>
      <c r="E15">
        <v>77</v>
      </c>
      <c r="F15">
        <v>81</v>
      </c>
      <c r="G15">
        <v>86</v>
      </c>
      <c r="H15" s="16">
        <f t="shared" si="0"/>
        <v>6.1728395061728447E-2</v>
      </c>
    </row>
    <row r="16" spans="1:8" x14ac:dyDescent="0.25">
      <c r="A16">
        <v>95</v>
      </c>
      <c r="B16" t="s">
        <v>1099</v>
      </c>
      <c r="C16" t="s">
        <v>1098</v>
      </c>
      <c r="D16">
        <v>699</v>
      </c>
      <c r="E16">
        <v>736</v>
      </c>
      <c r="F16">
        <v>730</v>
      </c>
      <c r="G16">
        <v>763</v>
      </c>
      <c r="H16" s="16">
        <f t="shared" si="0"/>
        <v>4.5205479452054886E-2</v>
      </c>
    </row>
    <row r="17" spans="1:8" x14ac:dyDescent="0.25">
      <c r="A17">
        <v>103</v>
      </c>
      <c r="B17" t="s">
        <v>1119</v>
      </c>
      <c r="C17" t="s">
        <v>1119</v>
      </c>
      <c r="D17">
        <v>351</v>
      </c>
      <c r="E17">
        <v>365</v>
      </c>
      <c r="F17">
        <v>425</v>
      </c>
      <c r="G17">
        <v>444</v>
      </c>
      <c r="H17" s="16">
        <f t="shared" si="0"/>
        <v>4.4705882352941151E-2</v>
      </c>
    </row>
    <row r="18" spans="1:8" x14ac:dyDescent="0.25">
      <c r="A18">
        <v>35</v>
      </c>
      <c r="B18" t="s">
        <v>970</v>
      </c>
      <c r="C18" t="s">
        <v>969</v>
      </c>
      <c r="D18">
        <v>2898</v>
      </c>
      <c r="E18">
        <v>2896</v>
      </c>
      <c r="F18">
        <v>2935</v>
      </c>
      <c r="G18">
        <v>3046</v>
      </c>
      <c r="H18" s="16">
        <f t="shared" si="0"/>
        <v>3.7819420783645752E-2</v>
      </c>
    </row>
    <row r="19" spans="1:8" x14ac:dyDescent="0.25">
      <c r="A19">
        <v>38</v>
      </c>
      <c r="B19" t="s">
        <v>977</v>
      </c>
      <c r="C19" t="s">
        <v>977</v>
      </c>
      <c r="D19">
        <v>164</v>
      </c>
      <c r="E19">
        <v>169</v>
      </c>
      <c r="F19">
        <v>167</v>
      </c>
      <c r="G19">
        <v>173</v>
      </c>
      <c r="H19" s="16">
        <f t="shared" si="0"/>
        <v>3.5928143712574911E-2</v>
      </c>
    </row>
    <row r="20" spans="1:8" x14ac:dyDescent="0.25">
      <c r="A20">
        <v>17</v>
      </c>
      <c r="B20" t="s">
        <v>928</v>
      </c>
      <c r="C20" t="s">
        <v>928</v>
      </c>
      <c r="D20">
        <v>361</v>
      </c>
      <c r="E20">
        <v>368</v>
      </c>
      <c r="F20">
        <v>368</v>
      </c>
      <c r="G20">
        <v>381</v>
      </c>
      <c r="H20" s="16">
        <f t="shared" si="0"/>
        <v>3.5326086956521729E-2</v>
      </c>
    </row>
    <row r="21" spans="1:8" x14ac:dyDescent="0.25">
      <c r="A21">
        <v>10</v>
      </c>
      <c r="B21" t="s">
        <v>1171</v>
      </c>
      <c r="C21" t="s">
        <v>1170</v>
      </c>
      <c r="D21">
        <v>22</v>
      </c>
      <c r="E21">
        <v>25</v>
      </c>
      <c r="F21">
        <v>29</v>
      </c>
      <c r="G21">
        <v>30</v>
      </c>
      <c r="H21" s="16">
        <f t="shared" si="0"/>
        <v>3.4482758620689724E-2</v>
      </c>
    </row>
    <row r="22" spans="1:8" x14ac:dyDescent="0.25">
      <c r="A22">
        <v>3</v>
      </c>
      <c r="B22" t="s">
        <v>899</v>
      </c>
      <c r="C22" t="s">
        <v>898</v>
      </c>
      <c r="D22">
        <v>1200</v>
      </c>
      <c r="E22">
        <v>1240</v>
      </c>
      <c r="F22">
        <v>1310</v>
      </c>
      <c r="G22">
        <v>1353</v>
      </c>
      <c r="H22" s="16">
        <f t="shared" si="0"/>
        <v>3.2824427480915963E-2</v>
      </c>
    </row>
    <row r="23" spans="1:8" x14ac:dyDescent="0.25">
      <c r="A23">
        <v>40</v>
      </c>
      <c r="B23" t="s">
        <v>980</v>
      </c>
      <c r="C23" t="s">
        <v>980</v>
      </c>
      <c r="D23">
        <v>213</v>
      </c>
      <c r="E23">
        <v>212</v>
      </c>
      <c r="F23">
        <v>214</v>
      </c>
      <c r="G23">
        <v>221</v>
      </c>
      <c r="H23" s="16">
        <f t="shared" si="0"/>
        <v>3.2710280373831724E-2</v>
      </c>
    </row>
    <row r="24" spans="1:8" x14ac:dyDescent="0.25">
      <c r="A24">
        <v>115</v>
      </c>
      <c r="B24" t="s">
        <v>1146</v>
      </c>
      <c r="C24" t="s">
        <v>1146</v>
      </c>
      <c r="D24">
        <v>31</v>
      </c>
      <c r="E24">
        <v>31</v>
      </c>
      <c r="F24">
        <v>31</v>
      </c>
      <c r="G24">
        <v>32</v>
      </c>
      <c r="H24" s="16">
        <f t="shared" si="0"/>
        <v>3.2258064516129004E-2</v>
      </c>
    </row>
    <row r="25" spans="1:8" x14ac:dyDescent="0.25">
      <c r="A25">
        <v>30</v>
      </c>
      <c r="B25" t="s">
        <v>958</v>
      </c>
      <c r="C25" t="s">
        <v>958</v>
      </c>
      <c r="D25">
        <v>4983</v>
      </c>
      <c r="E25">
        <v>5068</v>
      </c>
      <c r="F25">
        <v>5018</v>
      </c>
      <c r="G25">
        <v>5156</v>
      </c>
      <c r="H25" s="16">
        <f t="shared" si="0"/>
        <v>2.7500996412913592E-2</v>
      </c>
    </row>
    <row r="26" spans="1:8" x14ac:dyDescent="0.25">
      <c r="A26">
        <v>87</v>
      </c>
      <c r="B26" t="s">
        <v>1077</v>
      </c>
      <c r="C26" t="s">
        <v>1076</v>
      </c>
      <c r="D26">
        <v>737</v>
      </c>
      <c r="E26">
        <v>732</v>
      </c>
      <c r="F26">
        <v>723</v>
      </c>
      <c r="G26">
        <v>742</v>
      </c>
      <c r="H26" s="16">
        <f t="shared" si="0"/>
        <v>2.6279391424619547E-2</v>
      </c>
    </row>
    <row r="27" spans="1:8" x14ac:dyDescent="0.25">
      <c r="A27">
        <v>51</v>
      </c>
      <c r="B27" t="s">
        <v>1003</v>
      </c>
      <c r="C27" t="s">
        <v>1002</v>
      </c>
      <c r="D27">
        <v>1006</v>
      </c>
      <c r="E27">
        <v>1010</v>
      </c>
      <c r="F27">
        <v>1018</v>
      </c>
      <c r="G27">
        <v>1042</v>
      </c>
      <c r="H27" s="16">
        <f t="shared" si="0"/>
        <v>2.3575638506876162E-2</v>
      </c>
    </row>
    <row r="28" spans="1:8" x14ac:dyDescent="0.25">
      <c r="A28">
        <v>14</v>
      </c>
      <c r="B28" t="s">
        <v>920</v>
      </c>
      <c r="C28" t="s">
        <v>920</v>
      </c>
      <c r="D28">
        <v>645</v>
      </c>
      <c r="E28">
        <v>626</v>
      </c>
      <c r="F28">
        <v>644</v>
      </c>
      <c r="G28">
        <v>659</v>
      </c>
      <c r="H28" s="16">
        <f t="shared" si="0"/>
        <v>2.3291925465838581E-2</v>
      </c>
    </row>
    <row r="29" spans="1:8" x14ac:dyDescent="0.25">
      <c r="A29">
        <v>122</v>
      </c>
      <c r="B29" t="s">
        <v>1202</v>
      </c>
      <c r="C29" t="s">
        <v>1201</v>
      </c>
      <c r="D29">
        <v>41</v>
      </c>
      <c r="E29">
        <v>42</v>
      </c>
      <c r="F29">
        <v>43</v>
      </c>
      <c r="G29">
        <v>44</v>
      </c>
      <c r="H29" s="16">
        <f t="shared" si="0"/>
        <v>2.3255813953488413E-2</v>
      </c>
    </row>
    <row r="30" spans="1:8" x14ac:dyDescent="0.25">
      <c r="A30">
        <v>45</v>
      </c>
      <c r="B30" t="s">
        <v>991</v>
      </c>
      <c r="C30" t="s">
        <v>990</v>
      </c>
      <c r="D30">
        <v>477</v>
      </c>
      <c r="E30">
        <v>480</v>
      </c>
      <c r="F30">
        <v>477</v>
      </c>
      <c r="G30">
        <v>488</v>
      </c>
      <c r="H30" s="16">
        <f t="shared" si="0"/>
        <v>2.3060796645702375E-2</v>
      </c>
    </row>
    <row r="31" spans="1:8" x14ac:dyDescent="0.25">
      <c r="A31">
        <v>110</v>
      </c>
      <c r="B31" t="s">
        <v>1134</v>
      </c>
      <c r="C31" t="s">
        <v>1133</v>
      </c>
      <c r="D31">
        <v>463</v>
      </c>
      <c r="E31">
        <v>464</v>
      </c>
      <c r="F31">
        <v>466</v>
      </c>
      <c r="G31">
        <v>476</v>
      </c>
      <c r="H31" s="16">
        <f t="shared" si="0"/>
        <v>2.1459227467811148E-2</v>
      </c>
    </row>
    <row r="32" spans="1:8" x14ac:dyDescent="0.25">
      <c r="A32">
        <v>121</v>
      </c>
      <c r="B32" t="s">
        <v>1160</v>
      </c>
      <c r="C32" t="s">
        <v>1160</v>
      </c>
      <c r="D32">
        <v>6894</v>
      </c>
      <c r="E32">
        <v>6880</v>
      </c>
      <c r="F32">
        <v>7167</v>
      </c>
      <c r="G32">
        <v>7320</v>
      </c>
      <c r="H32" s="16">
        <f t="shared" si="0"/>
        <v>2.1347844286312201E-2</v>
      </c>
    </row>
    <row r="33" spans="1:8" x14ac:dyDescent="0.25">
      <c r="A33">
        <v>94</v>
      </c>
      <c r="B33" t="s">
        <v>1096</v>
      </c>
      <c r="C33" t="s">
        <v>1096</v>
      </c>
      <c r="D33">
        <v>5111</v>
      </c>
      <c r="E33">
        <v>5045</v>
      </c>
      <c r="F33">
        <v>5273</v>
      </c>
      <c r="G33">
        <v>5384</v>
      </c>
      <c r="H33" s="16">
        <f t="shared" si="0"/>
        <v>2.1050635311966603E-2</v>
      </c>
    </row>
    <row r="34" spans="1:8" x14ac:dyDescent="0.25">
      <c r="A34">
        <v>52</v>
      </c>
      <c r="B34" t="s">
        <v>1006</v>
      </c>
      <c r="C34" t="s">
        <v>1005</v>
      </c>
      <c r="D34">
        <v>97</v>
      </c>
      <c r="E34">
        <v>97</v>
      </c>
      <c r="F34">
        <v>99</v>
      </c>
      <c r="G34">
        <v>101</v>
      </c>
      <c r="H34" s="16">
        <f t="shared" si="0"/>
        <v>2.020202020202011E-2</v>
      </c>
    </row>
    <row r="35" spans="1:8" x14ac:dyDescent="0.25">
      <c r="A35">
        <v>12</v>
      </c>
      <c r="B35" t="s">
        <v>1173</v>
      </c>
      <c r="C35" t="s">
        <v>1173</v>
      </c>
      <c r="D35">
        <v>56</v>
      </c>
      <c r="E35">
        <v>58</v>
      </c>
      <c r="F35">
        <v>51</v>
      </c>
      <c r="G35">
        <v>52</v>
      </c>
      <c r="H35" s="16">
        <f t="shared" si="0"/>
        <v>1.9607843137254832E-2</v>
      </c>
    </row>
    <row r="36" spans="1:8" x14ac:dyDescent="0.25">
      <c r="A36">
        <v>26</v>
      </c>
      <c r="B36" t="s">
        <v>948</v>
      </c>
      <c r="C36" t="s">
        <v>947</v>
      </c>
      <c r="D36">
        <v>104</v>
      </c>
      <c r="E36">
        <v>101</v>
      </c>
      <c r="F36">
        <v>106</v>
      </c>
      <c r="G36">
        <v>108</v>
      </c>
      <c r="H36" s="16">
        <f t="shared" si="0"/>
        <v>1.8867924528301883E-2</v>
      </c>
    </row>
    <row r="37" spans="1:8" x14ac:dyDescent="0.25">
      <c r="A37">
        <v>84</v>
      </c>
      <c r="B37" t="s">
        <v>1069</v>
      </c>
      <c r="C37" t="s">
        <v>1068</v>
      </c>
      <c r="D37">
        <v>367</v>
      </c>
      <c r="E37">
        <v>374</v>
      </c>
      <c r="F37">
        <v>374</v>
      </c>
      <c r="G37">
        <v>381</v>
      </c>
      <c r="H37" s="16">
        <f t="shared" si="0"/>
        <v>1.8716577540107027E-2</v>
      </c>
    </row>
    <row r="38" spans="1:8" x14ac:dyDescent="0.25">
      <c r="A38">
        <v>15</v>
      </c>
      <c r="B38" t="s">
        <v>923</v>
      </c>
      <c r="C38" t="s">
        <v>922</v>
      </c>
      <c r="D38">
        <v>10941</v>
      </c>
      <c r="E38">
        <v>10980</v>
      </c>
      <c r="F38">
        <v>11100</v>
      </c>
      <c r="G38">
        <v>11306</v>
      </c>
      <c r="H38" s="16">
        <f t="shared" ref="H38:H69" si="1">G38/F38-1</f>
        <v>1.8558558558558591E-2</v>
      </c>
    </row>
    <row r="39" spans="1:8" x14ac:dyDescent="0.25">
      <c r="A39">
        <v>109</v>
      </c>
      <c r="B39" t="s">
        <v>1131</v>
      </c>
      <c r="C39" t="s">
        <v>1130</v>
      </c>
      <c r="D39">
        <v>1193</v>
      </c>
      <c r="E39">
        <v>1193</v>
      </c>
      <c r="F39">
        <v>1200</v>
      </c>
      <c r="G39">
        <v>1222</v>
      </c>
      <c r="H39" s="16">
        <f t="shared" si="1"/>
        <v>1.8333333333333313E-2</v>
      </c>
    </row>
    <row r="40" spans="1:8" x14ac:dyDescent="0.25">
      <c r="A40">
        <v>43</v>
      </c>
      <c r="B40" t="s">
        <v>985</v>
      </c>
      <c r="C40" t="s">
        <v>985</v>
      </c>
      <c r="D40">
        <v>2201</v>
      </c>
      <c r="E40">
        <v>2399</v>
      </c>
      <c r="F40">
        <v>2434</v>
      </c>
      <c r="G40">
        <v>2478</v>
      </c>
      <c r="H40" s="16">
        <f t="shared" si="1"/>
        <v>1.8077239112571863E-2</v>
      </c>
    </row>
    <row r="41" spans="1:8" x14ac:dyDescent="0.25">
      <c r="A41">
        <v>90</v>
      </c>
      <c r="B41" t="s">
        <v>1086</v>
      </c>
      <c r="C41" t="s">
        <v>1085</v>
      </c>
      <c r="D41">
        <v>106</v>
      </c>
      <c r="E41">
        <v>111</v>
      </c>
      <c r="F41">
        <v>114</v>
      </c>
      <c r="G41">
        <v>116</v>
      </c>
      <c r="H41" s="16">
        <f t="shared" si="1"/>
        <v>1.7543859649122862E-2</v>
      </c>
    </row>
    <row r="42" spans="1:8" x14ac:dyDescent="0.25">
      <c r="A42">
        <v>58</v>
      </c>
      <c r="B42" t="s">
        <v>1019</v>
      </c>
      <c r="C42" t="s">
        <v>1019</v>
      </c>
      <c r="D42">
        <v>487</v>
      </c>
      <c r="E42">
        <v>493</v>
      </c>
      <c r="F42">
        <v>496</v>
      </c>
      <c r="G42">
        <v>504</v>
      </c>
      <c r="H42" s="16">
        <f t="shared" si="1"/>
        <v>1.6129032258064502E-2</v>
      </c>
    </row>
    <row r="43" spans="1:8" x14ac:dyDescent="0.25">
      <c r="A43">
        <v>59</v>
      </c>
      <c r="B43" t="s">
        <v>1021</v>
      </c>
      <c r="C43" t="s">
        <v>1021</v>
      </c>
      <c r="D43">
        <v>1126</v>
      </c>
      <c r="E43">
        <v>1135</v>
      </c>
      <c r="F43">
        <v>1204</v>
      </c>
      <c r="G43">
        <v>1223</v>
      </c>
      <c r="H43" s="16">
        <f t="shared" si="1"/>
        <v>1.5780730897009931E-2</v>
      </c>
    </row>
    <row r="44" spans="1:8" x14ac:dyDescent="0.25">
      <c r="A44">
        <v>119</v>
      </c>
      <c r="B44" t="s">
        <v>1157</v>
      </c>
      <c r="C44" t="s">
        <v>1156</v>
      </c>
      <c r="D44">
        <v>2650</v>
      </c>
      <c r="E44">
        <v>2654</v>
      </c>
      <c r="F44">
        <v>2658</v>
      </c>
      <c r="G44">
        <v>2699</v>
      </c>
      <c r="H44" s="16">
        <f t="shared" si="1"/>
        <v>1.5425131677953452E-2</v>
      </c>
    </row>
    <row r="45" spans="1:8" x14ac:dyDescent="0.25">
      <c r="A45">
        <v>28</v>
      </c>
      <c r="B45" t="s">
        <v>953</v>
      </c>
      <c r="C45" t="s">
        <v>953</v>
      </c>
      <c r="D45">
        <v>65</v>
      </c>
      <c r="E45">
        <v>62</v>
      </c>
      <c r="F45">
        <v>71</v>
      </c>
      <c r="G45">
        <v>72</v>
      </c>
      <c r="H45" s="16">
        <f t="shared" si="1"/>
        <v>1.4084507042253502E-2</v>
      </c>
    </row>
    <row r="46" spans="1:8" x14ac:dyDescent="0.25">
      <c r="A46">
        <v>13</v>
      </c>
      <c r="B46" t="s">
        <v>918</v>
      </c>
      <c r="C46" t="s">
        <v>917</v>
      </c>
      <c r="D46">
        <v>8317</v>
      </c>
      <c r="E46">
        <v>8340</v>
      </c>
      <c r="F46">
        <v>8463</v>
      </c>
      <c r="G46">
        <v>8578</v>
      </c>
      <c r="H46" s="16">
        <f t="shared" si="1"/>
        <v>1.3588561975658831E-2</v>
      </c>
    </row>
    <row r="47" spans="1:8" x14ac:dyDescent="0.25">
      <c r="A47">
        <v>19</v>
      </c>
      <c r="B47" t="s">
        <v>1175</v>
      </c>
      <c r="C47" t="s">
        <v>1175</v>
      </c>
      <c r="D47">
        <v>642</v>
      </c>
      <c r="E47">
        <v>680</v>
      </c>
      <c r="F47">
        <v>688</v>
      </c>
      <c r="G47">
        <v>697</v>
      </c>
      <c r="H47" s="16">
        <f t="shared" si="1"/>
        <v>1.3081395348837122E-2</v>
      </c>
    </row>
    <row r="48" spans="1:8" x14ac:dyDescent="0.25">
      <c r="A48">
        <v>18</v>
      </c>
      <c r="B48" t="s">
        <v>930</v>
      </c>
      <c r="C48" t="s">
        <v>930</v>
      </c>
      <c r="D48">
        <v>4550</v>
      </c>
      <c r="E48">
        <v>4647</v>
      </c>
      <c r="F48">
        <v>4669</v>
      </c>
      <c r="G48">
        <v>4725</v>
      </c>
      <c r="H48" s="16">
        <f t="shared" si="1"/>
        <v>1.1994002998500841E-2</v>
      </c>
    </row>
    <row r="49" spans="1:8" x14ac:dyDescent="0.25">
      <c r="A49">
        <v>74</v>
      </c>
      <c r="B49" t="s">
        <v>1051</v>
      </c>
      <c r="C49" t="s">
        <v>1050</v>
      </c>
      <c r="D49">
        <v>736</v>
      </c>
      <c r="E49">
        <v>754</v>
      </c>
      <c r="F49">
        <v>754</v>
      </c>
      <c r="G49">
        <v>763</v>
      </c>
      <c r="H49" s="16">
        <f t="shared" si="1"/>
        <v>1.1936339522546469E-2</v>
      </c>
    </row>
    <row r="50" spans="1:8" x14ac:dyDescent="0.25">
      <c r="A50">
        <v>1</v>
      </c>
      <c r="B50" t="s">
        <v>892</v>
      </c>
      <c r="C50" t="s">
        <v>892</v>
      </c>
      <c r="D50">
        <v>4720</v>
      </c>
      <c r="E50">
        <v>4723</v>
      </c>
      <c r="F50">
        <v>4734</v>
      </c>
      <c r="G50">
        <v>4782</v>
      </c>
      <c r="H50" s="16">
        <f t="shared" si="1"/>
        <v>1.0139416983523386E-2</v>
      </c>
    </row>
    <row r="51" spans="1:8" x14ac:dyDescent="0.25">
      <c r="A51">
        <v>9</v>
      </c>
      <c r="B51" t="s">
        <v>913</v>
      </c>
      <c r="C51" t="s">
        <v>913</v>
      </c>
      <c r="D51">
        <v>1112</v>
      </c>
      <c r="E51">
        <v>1132</v>
      </c>
      <c r="F51">
        <v>1086</v>
      </c>
      <c r="G51">
        <v>1097</v>
      </c>
      <c r="H51" s="16">
        <f t="shared" si="1"/>
        <v>1.012891344383049E-2</v>
      </c>
    </row>
    <row r="52" spans="1:8" x14ac:dyDescent="0.25">
      <c r="A52">
        <v>97</v>
      </c>
      <c r="B52" t="s">
        <v>1104</v>
      </c>
      <c r="C52" t="s">
        <v>295</v>
      </c>
      <c r="D52">
        <v>85243</v>
      </c>
      <c r="E52">
        <v>85580</v>
      </c>
      <c r="F52">
        <v>86238</v>
      </c>
      <c r="G52">
        <v>87089</v>
      </c>
      <c r="H52" s="16">
        <f t="shared" si="1"/>
        <v>9.8680396113082214E-3</v>
      </c>
    </row>
    <row r="53" spans="1:8" x14ac:dyDescent="0.25">
      <c r="A53">
        <v>101</v>
      </c>
      <c r="B53" t="s">
        <v>1115</v>
      </c>
      <c r="C53" t="s">
        <v>1114</v>
      </c>
      <c r="D53">
        <v>28252</v>
      </c>
      <c r="E53">
        <v>28431</v>
      </c>
      <c r="F53">
        <v>28397</v>
      </c>
      <c r="G53">
        <v>28671</v>
      </c>
      <c r="H53" s="16">
        <f t="shared" si="1"/>
        <v>9.6489065746381275E-3</v>
      </c>
    </row>
    <row r="54" spans="1:8" x14ac:dyDescent="0.25">
      <c r="A54">
        <v>5</v>
      </c>
      <c r="B54" t="s">
        <v>904</v>
      </c>
      <c r="C54" t="s">
        <v>903</v>
      </c>
      <c r="D54">
        <v>1373</v>
      </c>
      <c r="E54">
        <v>1398</v>
      </c>
      <c r="F54">
        <v>1381</v>
      </c>
      <c r="G54">
        <v>1393</v>
      </c>
      <c r="H54" s="16">
        <f t="shared" si="1"/>
        <v>8.6893555394642608E-3</v>
      </c>
    </row>
    <row r="55" spans="1:8" x14ac:dyDescent="0.25">
      <c r="A55">
        <v>108</v>
      </c>
      <c r="B55" t="s">
        <v>1128</v>
      </c>
      <c r="C55" t="s">
        <v>1128</v>
      </c>
      <c r="D55">
        <v>3653</v>
      </c>
      <c r="E55">
        <v>3604</v>
      </c>
      <c r="F55">
        <v>3568</v>
      </c>
      <c r="G55">
        <v>3599</v>
      </c>
      <c r="H55" s="16">
        <f t="shared" si="1"/>
        <v>8.6883408071749546E-3</v>
      </c>
    </row>
    <row r="56" spans="1:8" x14ac:dyDescent="0.25">
      <c r="A56">
        <v>22</v>
      </c>
      <c r="B56" t="s">
        <v>937</v>
      </c>
      <c r="C56" t="s">
        <v>936</v>
      </c>
      <c r="D56">
        <v>1957</v>
      </c>
      <c r="E56">
        <v>1974</v>
      </c>
      <c r="F56">
        <v>1959</v>
      </c>
      <c r="G56">
        <v>1975</v>
      </c>
      <c r="H56" s="16">
        <f t="shared" si="1"/>
        <v>8.1674323634506329E-3</v>
      </c>
    </row>
    <row r="57" spans="1:8" x14ac:dyDescent="0.25">
      <c r="A57">
        <v>73</v>
      </c>
      <c r="B57" t="s">
        <v>1048</v>
      </c>
      <c r="C57" t="s">
        <v>1047</v>
      </c>
      <c r="D57">
        <v>12695</v>
      </c>
      <c r="E57">
        <v>12761</v>
      </c>
      <c r="F57">
        <v>12826</v>
      </c>
      <c r="G57">
        <v>12930</v>
      </c>
      <c r="H57" s="16">
        <f t="shared" si="1"/>
        <v>8.1085295493528164E-3</v>
      </c>
    </row>
    <row r="58" spans="1:8" x14ac:dyDescent="0.25">
      <c r="A58">
        <v>47</v>
      </c>
      <c r="B58" t="s">
        <v>996</v>
      </c>
      <c r="C58" t="s">
        <v>996</v>
      </c>
      <c r="D58">
        <v>1270</v>
      </c>
      <c r="E58">
        <v>1270</v>
      </c>
      <c r="F58">
        <v>1262</v>
      </c>
      <c r="G58">
        <v>1271</v>
      </c>
      <c r="H58" s="16">
        <f t="shared" si="1"/>
        <v>7.1315372424722856E-3</v>
      </c>
    </row>
    <row r="59" spans="1:8" x14ac:dyDescent="0.25">
      <c r="A59">
        <v>93</v>
      </c>
      <c r="B59" t="s">
        <v>1094</v>
      </c>
      <c r="C59" t="s">
        <v>1093</v>
      </c>
      <c r="D59">
        <v>32747</v>
      </c>
      <c r="E59">
        <v>33183</v>
      </c>
      <c r="F59">
        <v>33394</v>
      </c>
      <c r="G59">
        <v>33606</v>
      </c>
      <c r="H59" s="16">
        <f t="shared" si="1"/>
        <v>6.3484458285920642E-3</v>
      </c>
    </row>
    <row r="60" spans="1:8" x14ac:dyDescent="0.25">
      <c r="A60">
        <v>46</v>
      </c>
      <c r="B60" t="s">
        <v>994</v>
      </c>
      <c r="C60" t="s">
        <v>993</v>
      </c>
      <c r="D60">
        <v>2357</v>
      </c>
      <c r="E60">
        <v>2396</v>
      </c>
      <c r="F60">
        <v>2367</v>
      </c>
      <c r="G60">
        <v>2380</v>
      </c>
      <c r="H60" s="16">
        <f t="shared" si="1"/>
        <v>5.4921841994084453E-3</v>
      </c>
    </row>
    <row r="61" spans="1:8" x14ac:dyDescent="0.25">
      <c r="A61">
        <v>98</v>
      </c>
      <c r="B61" t="s">
        <v>1106</v>
      </c>
      <c r="C61" t="s">
        <v>1106</v>
      </c>
      <c r="D61">
        <v>110363</v>
      </c>
      <c r="E61">
        <v>111909</v>
      </c>
      <c r="F61">
        <v>111939</v>
      </c>
      <c r="G61">
        <v>112465</v>
      </c>
      <c r="H61" s="16">
        <f t="shared" si="1"/>
        <v>4.6989878415923947E-3</v>
      </c>
    </row>
    <row r="62" spans="1:8" x14ac:dyDescent="0.25">
      <c r="A62">
        <v>70</v>
      </c>
      <c r="B62" t="s">
        <v>1042</v>
      </c>
      <c r="C62" t="s">
        <v>1042</v>
      </c>
      <c r="D62">
        <v>51948</v>
      </c>
      <c r="E62">
        <v>51038</v>
      </c>
      <c r="F62">
        <v>50970</v>
      </c>
      <c r="G62">
        <v>51207</v>
      </c>
      <c r="H62" s="16">
        <f t="shared" si="1"/>
        <v>4.6497939964684765E-3</v>
      </c>
    </row>
    <row r="63" spans="1:8" x14ac:dyDescent="0.25">
      <c r="A63">
        <v>88</v>
      </c>
      <c r="B63" t="s">
        <v>1080</v>
      </c>
      <c r="C63" t="s">
        <v>1079</v>
      </c>
      <c r="D63">
        <v>960</v>
      </c>
      <c r="E63">
        <v>958</v>
      </c>
      <c r="F63">
        <v>957</v>
      </c>
      <c r="G63">
        <v>961</v>
      </c>
      <c r="H63" s="16">
        <f t="shared" si="1"/>
        <v>4.179728317659448E-3</v>
      </c>
    </row>
    <row r="64" spans="1:8" x14ac:dyDescent="0.25">
      <c r="A64">
        <v>83</v>
      </c>
      <c r="B64" t="s">
        <v>1066</v>
      </c>
      <c r="C64" t="s">
        <v>1066</v>
      </c>
      <c r="D64">
        <v>15598</v>
      </c>
      <c r="E64">
        <v>15767</v>
      </c>
      <c r="F64">
        <v>15732</v>
      </c>
      <c r="G64">
        <v>15795</v>
      </c>
      <c r="H64" s="16">
        <f t="shared" si="1"/>
        <v>4.004576659038861E-3</v>
      </c>
    </row>
    <row r="65" spans="1:8" x14ac:dyDescent="0.25">
      <c r="A65">
        <v>105</v>
      </c>
      <c r="B65" t="s">
        <v>1122</v>
      </c>
      <c r="C65" t="s">
        <v>1121</v>
      </c>
      <c r="D65">
        <v>1786</v>
      </c>
      <c r="E65">
        <v>1812</v>
      </c>
      <c r="F65">
        <v>1800</v>
      </c>
      <c r="G65">
        <v>1807</v>
      </c>
      <c r="H65" s="16">
        <f t="shared" si="1"/>
        <v>3.8888888888888307E-3</v>
      </c>
    </row>
    <row r="66" spans="1:8" x14ac:dyDescent="0.25">
      <c r="A66">
        <v>55</v>
      </c>
      <c r="B66" t="s">
        <v>1014</v>
      </c>
      <c r="C66" t="s">
        <v>1014</v>
      </c>
      <c r="D66">
        <v>775</v>
      </c>
      <c r="E66">
        <v>776</v>
      </c>
      <c r="F66">
        <v>780</v>
      </c>
      <c r="G66">
        <v>783</v>
      </c>
      <c r="H66" s="16">
        <f t="shared" si="1"/>
        <v>3.8461538461538325E-3</v>
      </c>
    </row>
    <row r="67" spans="1:8" x14ac:dyDescent="0.25">
      <c r="A67">
        <v>124</v>
      </c>
      <c r="B67" t="s">
        <v>1165</v>
      </c>
      <c r="C67" t="s">
        <v>1165</v>
      </c>
      <c r="D67">
        <v>7473</v>
      </c>
      <c r="E67">
        <v>7698</v>
      </c>
      <c r="F67">
        <v>7764</v>
      </c>
      <c r="G67">
        <v>7793</v>
      </c>
      <c r="H67" s="16">
        <f t="shared" si="1"/>
        <v>3.7351880473981414E-3</v>
      </c>
    </row>
    <row r="68" spans="1:8" x14ac:dyDescent="0.25">
      <c r="A68">
        <v>44</v>
      </c>
      <c r="B68" t="s">
        <v>988</v>
      </c>
      <c r="C68" t="s">
        <v>987</v>
      </c>
      <c r="D68">
        <v>3748</v>
      </c>
      <c r="E68">
        <v>3741</v>
      </c>
      <c r="F68">
        <v>3842</v>
      </c>
      <c r="G68">
        <v>3856</v>
      </c>
      <c r="H68" s="16">
        <f t="shared" si="1"/>
        <v>3.6439354502864063E-3</v>
      </c>
    </row>
    <row r="69" spans="1:8" x14ac:dyDescent="0.25">
      <c r="A69">
        <v>39</v>
      </c>
      <c r="B69" t="s">
        <v>6</v>
      </c>
      <c r="C69" t="s">
        <v>6</v>
      </c>
      <c r="D69">
        <v>701943</v>
      </c>
      <c r="E69">
        <v>705123</v>
      </c>
      <c r="F69">
        <v>706710</v>
      </c>
      <c r="G69">
        <v>709209</v>
      </c>
      <c r="H69" s="16">
        <f t="shared" si="1"/>
        <v>3.5361039181560638E-3</v>
      </c>
    </row>
    <row r="70" spans="1:8" x14ac:dyDescent="0.25">
      <c r="A70">
        <v>92</v>
      </c>
      <c r="B70" t="s">
        <v>1091</v>
      </c>
      <c r="C70" t="s">
        <v>1090</v>
      </c>
      <c r="D70">
        <v>320</v>
      </c>
      <c r="E70">
        <v>321</v>
      </c>
      <c r="F70">
        <v>313</v>
      </c>
      <c r="G70">
        <v>314</v>
      </c>
      <c r="H70" s="16">
        <f t="shared" ref="H70:H101" si="2">G70/F70-1</f>
        <v>3.1948881789136685E-3</v>
      </c>
    </row>
    <row r="71" spans="1:8" x14ac:dyDescent="0.25">
      <c r="A71">
        <v>67</v>
      </c>
      <c r="B71" t="s">
        <v>1037</v>
      </c>
      <c r="C71" t="s">
        <v>1037</v>
      </c>
      <c r="D71">
        <v>70957</v>
      </c>
      <c r="E71">
        <v>71171</v>
      </c>
      <c r="F71">
        <v>71428</v>
      </c>
      <c r="G71">
        <v>71624</v>
      </c>
      <c r="H71" s="16">
        <f t="shared" si="2"/>
        <v>2.7440219521757125E-3</v>
      </c>
    </row>
    <row r="72" spans="1:8" x14ac:dyDescent="0.25">
      <c r="A72">
        <v>96</v>
      </c>
      <c r="B72" t="s">
        <v>1102</v>
      </c>
      <c r="C72" t="s">
        <v>1101</v>
      </c>
      <c r="D72">
        <v>557</v>
      </c>
      <c r="E72">
        <v>579</v>
      </c>
      <c r="F72">
        <v>564</v>
      </c>
      <c r="G72">
        <v>565</v>
      </c>
      <c r="H72" s="16">
        <f t="shared" si="2"/>
        <v>1.7730496453900457E-3</v>
      </c>
    </row>
    <row r="73" spans="1:8" x14ac:dyDescent="0.25">
      <c r="A73">
        <v>24</v>
      </c>
      <c r="B73" t="s">
        <v>942</v>
      </c>
      <c r="C73" t="s">
        <v>942</v>
      </c>
      <c r="D73">
        <v>2359</v>
      </c>
      <c r="E73">
        <v>2294</v>
      </c>
      <c r="F73">
        <v>2286</v>
      </c>
      <c r="G73">
        <v>2287</v>
      </c>
      <c r="H73" s="16">
        <f t="shared" si="2"/>
        <v>4.3744531933498365E-4</v>
      </c>
    </row>
    <row r="74" spans="1:8" x14ac:dyDescent="0.25">
      <c r="A74">
        <v>6</v>
      </c>
      <c r="B74" t="s">
        <v>906</v>
      </c>
      <c r="C74" t="s">
        <v>906</v>
      </c>
      <c r="D74">
        <v>7245</v>
      </c>
      <c r="E74">
        <v>7291</v>
      </c>
      <c r="F74">
        <v>7317</v>
      </c>
      <c r="G74">
        <v>7318</v>
      </c>
      <c r="H74" s="16">
        <f t="shared" si="2"/>
        <v>1.3666803334699829E-4</v>
      </c>
    </row>
    <row r="75" spans="1:8" x14ac:dyDescent="0.25">
      <c r="A75">
        <v>11</v>
      </c>
      <c r="B75" t="s">
        <v>915</v>
      </c>
      <c r="C75" t="s">
        <v>915</v>
      </c>
      <c r="D75">
        <v>26</v>
      </c>
      <c r="E75">
        <v>25</v>
      </c>
      <c r="F75">
        <v>18</v>
      </c>
      <c r="G75">
        <v>18</v>
      </c>
      <c r="H75" s="16">
        <f t="shared" si="2"/>
        <v>0</v>
      </c>
    </row>
    <row r="76" spans="1:8" x14ac:dyDescent="0.25">
      <c r="A76">
        <v>117</v>
      </c>
      <c r="B76" t="s">
        <v>1151</v>
      </c>
      <c r="C76" t="s">
        <v>1150</v>
      </c>
      <c r="D76">
        <v>14</v>
      </c>
      <c r="E76">
        <v>14</v>
      </c>
      <c r="F76">
        <v>14</v>
      </c>
      <c r="G76">
        <v>14</v>
      </c>
      <c r="H76" s="16">
        <f t="shared" si="2"/>
        <v>0</v>
      </c>
    </row>
    <row r="77" spans="1:8" x14ac:dyDescent="0.25">
      <c r="A77">
        <v>32</v>
      </c>
      <c r="B77" t="s">
        <v>963</v>
      </c>
      <c r="C77" t="s">
        <v>962</v>
      </c>
      <c r="D77">
        <v>124</v>
      </c>
      <c r="E77">
        <v>144</v>
      </c>
      <c r="F77">
        <v>151</v>
      </c>
      <c r="G77">
        <v>151</v>
      </c>
      <c r="H77" s="16">
        <f t="shared" si="2"/>
        <v>0</v>
      </c>
    </row>
    <row r="78" spans="1:8" x14ac:dyDescent="0.25">
      <c r="A78">
        <v>42</v>
      </c>
      <c r="B78" t="s">
        <v>1178</v>
      </c>
      <c r="C78" t="s">
        <v>1177</v>
      </c>
      <c r="D78">
        <v>76</v>
      </c>
      <c r="E78">
        <v>74</v>
      </c>
      <c r="F78">
        <v>71</v>
      </c>
      <c r="G78">
        <v>71</v>
      </c>
      <c r="H78" s="16">
        <f t="shared" si="2"/>
        <v>0</v>
      </c>
    </row>
    <row r="79" spans="1:8" x14ac:dyDescent="0.25">
      <c r="A79">
        <v>57</v>
      </c>
      <c r="B79" t="s">
        <v>1017</v>
      </c>
      <c r="C79" t="s">
        <v>1016</v>
      </c>
      <c r="D79">
        <v>66</v>
      </c>
      <c r="E79">
        <v>66</v>
      </c>
      <c r="F79">
        <v>63</v>
      </c>
      <c r="G79">
        <v>63</v>
      </c>
      <c r="H79" s="16">
        <f t="shared" si="2"/>
        <v>0</v>
      </c>
    </row>
    <row r="80" spans="1:8" x14ac:dyDescent="0.25">
      <c r="A80">
        <v>69</v>
      </c>
      <c r="B80" t="s">
        <v>1188</v>
      </c>
      <c r="C80" t="s">
        <v>1188</v>
      </c>
      <c r="D80">
        <v>8</v>
      </c>
      <c r="E80">
        <v>8</v>
      </c>
      <c r="F80">
        <v>8</v>
      </c>
      <c r="G80">
        <v>8</v>
      </c>
      <c r="H80" s="16">
        <f t="shared" si="2"/>
        <v>0</v>
      </c>
    </row>
    <row r="81" spans="1:8" x14ac:dyDescent="0.25">
      <c r="A81">
        <v>75</v>
      </c>
      <c r="B81" t="s">
        <v>1053</v>
      </c>
      <c r="C81" t="s">
        <v>1053</v>
      </c>
      <c r="D81">
        <v>38</v>
      </c>
      <c r="E81">
        <v>37</v>
      </c>
      <c r="F81">
        <v>37</v>
      </c>
      <c r="G81">
        <v>37</v>
      </c>
      <c r="H81" s="16">
        <f t="shared" si="2"/>
        <v>0</v>
      </c>
    </row>
    <row r="82" spans="1:8" x14ac:dyDescent="0.25">
      <c r="A82">
        <v>80</v>
      </c>
      <c r="B82" t="s">
        <v>1197</v>
      </c>
      <c r="C82" t="s">
        <v>1196</v>
      </c>
      <c r="D82">
        <v>46</v>
      </c>
      <c r="E82">
        <v>46</v>
      </c>
      <c r="F82">
        <v>49</v>
      </c>
      <c r="G82">
        <v>49</v>
      </c>
      <c r="H82" s="16">
        <f t="shared" si="2"/>
        <v>0</v>
      </c>
    </row>
    <row r="83" spans="1:8" x14ac:dyDescent="0.25">
      <c r="A83">
        <v>81</v>
      </c>
      <c r="B83" t="s">
        <v>1214</v>
      </c>
      <c r="C83" t="s">
        <v>1213</v>
      </c>
      <c r="D83">
        <v>1</v>
      </c>
      <c r="E83">
        <v>1</v>
      </c>
      <c r="F83">
        <v>1</v>
      </c>
      <c r="G83">
        <v>1</v>
      </c>
      <c r="H83" s="16">
        <f t="shared" si="2"/>
        <v>0</v>
      </c>
    </row>
    <row r="84" spans="1:8" x14ac:dyDescent="0.25">
      <c r="A84">
        <v>56</v>
      </c>
      <c r="B84" t="s">
        <v>1208</v>
      </c>
      <c r="C84" t="s">
        <v>1207</v>
      </c>
      <c r="D84">
        <v>1</v>
      </c>
      <c r="E84">
        <v>1</v>
      </c>
      <c r="F84">
        <v>1</v>
      </c>
      <c r="G84">
        <v>1</v>
      </c>
      <c r="H84" s="16">
        <f t="shared" si="2"/>
        <v>0</v>
      </c>
    </row>
    <row r="85" spans="1:8" x14ac:dyDescent="0.25">
      <c r="A85">
        <v>89</v>
      </c>
      <c r="B85" t="s">
        <v>1083</v>
      </c>
      <c r="C85" t="s">
        <v>1082</v>
      </c>
      <c r="D85">
        <v>36</v>
      </c>
      <c r="E85">
        <v>34</v>
      </c>
      <c r="F85">
        <v>40</v>
      </c>
      <c r="G85">
        <v>40</v>
      </c>
      <c r="H85" s="16">
        <f t="shared" si="2"/>
        <v>0</v>
      </c>
    </row>
    <row r="86" spans="1:8" x14ac:dyDescent="0.25">
      <c r="A86">
        <v>100</v>
      </c>
      <c r="B86" t="s">
        <v>1112</v>
      </c>
      <c r="C86" t="s">
        <v>1111</v>
      </c>
      <c r="D86">
        <v>967</v>
      </c>
      <c r="E86">
        <v>894</v>
      </c>
      <c r="F86">
        <v>868</v>
      </c>
      <c r="G86">
        <v>868</v>
      </c>
      <c r="H86" s="16">
        <f t="shared" si="2"/>
        <v>0</v>
      </c>
    </row>
    <row r="87" spans="1:8" x14ac:dyDescent="0.25">
      <c r="A87">
        <v>37</v>
      </c>
      <c r="B87" t="s">
        <v>975</v>
      </c>
      <c r="C87" t="s">
        <v>975</v>
      </c>
      <c r="D87">
        <v>2421</v>
      </c>
      <c r="E87">
        <v>2378</v>
      </c>
      <c r="F87">
        <v>2387</v>
      </c>
      <c r="G87">
        <v>2386</v>
      </c>
      <c r="H87" s="16">
        <f t="shared" si="2"/>
        <v>-4.1893590280683846E-4</v>
      </c>
    </row>
    <row r="88" spans="1:8" x14ac:dyDescent="0.25">
      <c r="A88">
        <v>53</v>
      </c>
      <c r="B88" t="s">
        <v>1009</v>
      </c>
      <c r="C88" t="s">
        <v>1008</v>
      </c>
      <c r="D88">
        <v>32031</v>
      </c>
      <c r="E88">
        <v>32463</v>
      </c>
      <c r="F88">
        <v>32408</v>
      </c>
      <c r="G88">
        <v>32368</v>
      </c>
      <c r="H88" s="16">
        <f t="shared" si="2"/>
        <v>-1.2342631449024921E-3</v>
      </c>
    </row>
    <row r="89" spans="1:8" x14ac:dyDescent="0.25">
      <c r="A89">
        <v>125</v>
      </c>
      <c r="B89" t="s">
        <v>1167</v>
      </c>
      <c r="C89" t="s">
        <v>1167</v>
      </c>
      <c r="D89">
        <v>634</v>
      </c>
      <c r="E89">
        <v>631</v>
      </c>
      <c r="F89">
        <v>643</v>
      </c>
      <c r="G89">
        <v>642</v>
      </c>
      <c r="H89" s="16">
        <f t="shared" si="2"/>
        <v>-1.5552099533436836E-3</v>
      </c>
    </row>
    <row r="90" spans="1:8" x14ac:dyDescent="0.25">
      <c r="A90">
        <v>76</v>
      </c>
      <c r="B90" t="s">
        <v>1194</v>
      </c>
      <c r="C90" t="s">
        <v>1193</v>
      </c>
      <c r="D90">
        <v>443</v>
      </c>
      <c r="E90">
        <v>447</v>
      </c>
      <c r="F90">
        <v>444</v>
      </c>
      <c r="G90">
        <v>443</v>
      </c>
      <c r="H90" s="16">
        <f t="shared" si="2"/>
        <v>-2.2522522522522292E-3</v>
      </c>
    </row>
    <row r="91" spans="1:8" x14ac:dyDescent="0.25">
      <c r="A91">
        <v>8</v>
      </c>
      <c r="B91" t="s">
        <v>911</v>
      </c>
      <c r="C91" t="s">
        <v>911</v>
      </c>
      <c r="D91">
        <v>10342</v>
      </c>
      <c r="E91">
        <v>10467</v>
      </c>
      <c r="F91">
        <v>10536</v>
      </c>
      <c r="G91">
        <v>10499</v>
      </c>
      <c r="H91" s="16">
        <f t="shared" si="2"/>
        <v>-3.5117691723614008E-3</v>
      </c>
    </row>
    <row r="92" spans="1:8" x14ac:dyDescent="0.25">
      <c r="A92">
        <v>111</v>
      </c>
      <c r="B92" t="s">
        <v>1137</v>
      </c>
      <c r="C92" t="s">
        <v>1136</v>
      </c>
      <c r="D92">
        <v>1702</v>
      </c>
      <c r="E92">
        <v>1701</v>
      </c>
      <c r="F92">
        <v>1678</v>
      </c>
      <c r="G92">
        <v>1672</v>
      </c>
      <c r="H92" s="16">
        <f t="shared" si="2"/>
        <v>-3.5756853396901045E-3</v>
      </c>
    </row>
    <row r="93" spans="1:8" x14ac:dyDescent="0.25">
      <c r="A93">
        <v>25</v>
      </c>
      <c r="B93" t="s">
        <v>945</v>
      </c>
      <c r="C93" t="s">
        <v>944</v>
      </c>
      <c r="D93">
        <v>532</v>
      </c>
      <c r="E93">
        <v>531</v>
      </c>
      <c r="F93">
        <v>541</v>
      </c>
      <c r="G93">
        <v>539</v>
      </c>
      <c r="H93" s="16">
        <f t="shared" si="2"/>
        <v>-3.6968576709797141E-3</v>
      </c>
    </row>
    <row r="94" spans="1:8" x14ac:dyDescent="0.25">
      <c r="A94">
        <v>33</v>
      </c>
      <c r="B94" t="s">
        <v>965</v>
      </c>
      <c r="C94" t="s">
        <v>965</v>
      </c>
      <c r="D94">
        <v>709</v>
      </c>
      <c r="E94">
        <v>751</v>
      </c>
      <c r="F94">
        <v>732</v>
      </c>
      <c r="G94">
        <v>729</v>
      </c>
      <c r="H94" s="16">
        <f t="shared" si="2"/>
        <v>-4.098360655737654E-3</v>
      </c>
    </row>
    <row r="95" spans="1:8" x14ac:dyDescent="0.25">
      <c r="A95">
        <v>65</v>
      </c>
      <c r="B95" t="s">
        <v>1032</v>
      </c>
      <c r="C95" t="s">
        <v>1032</v>
      </c>
      <c r="D95">
        <v>415</v>
      </c>
      <c r="E95">
        <v>431</v>
      </c>
      <c r="F95">
        <v>430</v>
      </c>
      <c r="G95">
        <v>428</v>
      </c>
      <c r="H95" s="16">
        <f t="shared" si="2"/>
        <v>-4.6511627906976605E-3</v>
      </c>
    </row>
    <row r="96" spans="1:8" x14ac:dyDescent="0.25">
      <c r="A96">
        <v>36</v>
      </c>
      <c r="B96" t="s">
        <v>973</v>
      </c>
      <c r="C96" t="s">
        <v>972</v>
      </c>
      <c r="D96">
        <v>629</v>
      </c>
      <c r="E96">
        <v>625</v>
      </c>
      <c r="F96">
        <v>643</v>
      </c>
      <c r="G96">
        <v>640</v>
      </c>
      <c r="H96" s="16">
        <f t="shared" si="2"/>
        <v>-4.6656298600310508E-3</v>
      </c>
    </row>
    <row r="97" spans="1:8" x14ac:dyDescent="0.25">
      <c r="A97">
        <v>21</v>
      </c>
      <c r="B97" t="s">
        <v>934</v>
      </c>
      <c r="C97" t="s">
        <v>934</v>
      </c>
      <c r="D97">
        <v>3353</v>
      </c>
      <c r="E97">
        <v>3360</v>
      </c>
      <c r="F97">
        <v>3385</v>
      </c>
      <c r="G97">
        <v>3369</v>
      </c>
      <c r="H97" s="16">
        <f t="shared" si="2"/>
        <v>-4.7267355982274495E-3</v>
      </c>
    </row>
    <row r="98" spans="1:8" x14ac:dyDescent="0.25">
      <c r="A98">
        <v>120</v>
      </c>
      <c r="B98" t="s">
        <v>299</v>
      </c>
      <c r="C98" t="s">
        <v>299</v>
      </c>
      <c r="D98">
        <v>395490</v>
      </c>
      <c r="E98">
        <v>401000</v>
      </c>
      <c r="F98">
        <v>400873</v>
      </c>
      <c r="G98">
        <v>398706</v>
      </c>
      <c r="H98" s="16">
        <f t="shared" si="2"/>
        <v>-5.4057020552643609E-3</v>
      </c>
    </row>
    <row r="99" spans="1:8" x14ac:dyDescent="0.25">
      <c r="A99">
        <v>78</v>
      </c>
      <c r="B99" t="s">
        <v>1059</v>
      </c>
      <c r="C99" t="s">
        <v>1058</v>
      </c>
      <c r="D99">
        <v>3688</v>
      </c>
      <c r="E99">
        <v>3679</v>
      </c>
      <c r="F99">
        <v>3692</v>
      </c>
      <c r="G99">
        <v>3671</v>
      </c>
      <c r="H99" s="16">
        <f t="shared" si="2"/>
        <v>-5.6879739978331623E-3</v>
      </c>
    </row>
    <row r="100" spans="1:8" x14ac:dyDescent="0.25">
      <c r="A100">
        <v>99</v>
      </c>
      <c r="B100" t="s">
        <v>1109</v>
      </c>
      <c r="C100" t="s">
        <v>1108</v>
      </c>
      <c r="D100">
        <v>959</v>
      </c>
      <c r="E100">
        <v>894</v>
      </c>
      <c r="F100">
        <v>923</v>
      </c>
      <c r="G100">
        <v>917</v>
      </c>
      <c r="H100" s="16">
        <f t="shared" si="2"/>
        <v>-6.50054171180936E-3</v>
      </c>
    </row>
    <row r="101" spans="1:8" x14ac:dyDescent="0.25">
      <c r="A101">
        <v>63</v>
      </c>
      <c r="B101" t="s">
        <v>1027</v>
      </c>
      <c r="C101" t="s">
        <v>1026</v>
      </c>
      <c r="D101">
        <v>23811</v>
      </c>
      <c r="E101">
        <v>23969</v>
      </c>
      <c r="F101">
        <v>23969</v>
      </c>
      <c r="G101">
        <v>23812</v>
      </c>
      <c r="H101" s="16">
        <f t="shared" si="2"/>
        <v>-6.5501272476949923E-3</v>
      </c>
    </row>
    <row r="102" spans="1:8" x14ac:dyDescent="0.25">
      <c r="A102">
        <v>48</v>
      </c>
      <c r="B102" t="s">
        <v>998</v>
      </c>
      <c r="C102" t="s">
        <v>262</v>
      </c>
      <c r="D102">
        <v>1694</v>
      </c>
      <c r="E102">
        <v>1649</v>
      </c>
      <c r="F102">
        <v>1668</v>
      </c>
      <c r="G102">
        <v>1657</v>
      </c>
      <c r="H102" s="16">
        <f t="shared" ref="H102:H129" si="3">G102/F102-1</f>
        <v>-6.5947242206234602E-3</v>
      </c>
    </row>
    <row r="103" spans="1:8" x14ac:dyDescent="0.25">
      <c r="A103">
        <v>102</v>
      </c>
      <c r="B103" t="s">
        <v>1117</v>
      </c>
      <c r="C103" t="s">
        <v>1117</v>
      </c>
      <c r="D103">
        <v>1070</v>
      </c>
      <c r="E103">
        <v>958</v>
      </c>
      <c r="F103">
        <v>932</v>
      </c>
      <c r="G103">
        <v>923</v>
      </c>
      <c r="H103" s="16">
        <f t="shared" si="3"/>
        <v>-9.65665236051505E-3</v>
      </c>
    </row>
    <row r="104" spans="1:8" x14ac:dyDescent="0.25">
      <c r="A104">
        <v>54</v>
      </c>
      <c r="B104" t="s">
        <v>1012</v>
      </c>
      <c r="C104" t="s">
        <v>1011</v>
      </c>
      <c r="D104">
        <v>154</v>
      </c>
      <c r="E104">
        <v>157</v>
      </c>
      <c r="F104">
        <v>152</v>
      </c>
      <c r="G104">
        <v>150</v>
      </c>
      <c r="H104" s="16">
        <f t="shared" si="3"/>
        <v>-1.3157894736842146E-2</v>
      </c>
    </row>
    <row r="105" spans="1:8" x14ac:dyDescent="0.25">
      <c r="A105">
        <v>116</v>
      </c>
      <c r="B105" t="s">
        <v>1148</v>
      </c>
      <c r="C105" t="s">
        <v>1148</v>
      </c>
      <c r="D105">
        <v>721</v>
      </c>
      <c r="E105">
        <v>749</v>
      </c>
      <c r="F105">
        <v>749</v>
      </c>
      <c r="G105">
        <v>739</v>
      </c>
      <c r="H105" s="16">
        <f t="shared" si="3"/>
        <v>-1.3351134846461998E-2</v>
      </c>
    </row>
    <row r="106" spans="1:8" x14ac:dyDescent="0.25">
      <c r="A106">
        <v>66</v>
      </c>
      <c r="B106" t="s">
        <v>1035</v>
      </c>
      <c r="C106" t="s">
        <v>1034</v>
      </c>
      <c r="D106">
        <v>4419</v>
      </c>
      <c r="E106">
        <v>4445</v>
      </c>
      <c r="F106">
        <v>4538</v>
      </c>
      <c r="G106">
        <v>4473</v>
      </c>
      <c r="H106" s="16">
        <f t="shared" si="3"/>
        <v>-1.4323490524460136E-2</v>
      </c>
    </row>
    <row r="107" spans="1:8" x14ac:dyDescent="0.25">
      <c r="A107">
        <v>20</v>
      </c>
      <c r="B107" t="s">
        <v>932</v>
      </c>
      <c r="C107" t="s">
        <v>932</v>
      </c>
      <c r="D107">
        <v>226</v>
      </c>
      <c r="E107">
        <v>250</v>
      </c>
      <c r="F107">
        <v>253</v>
      </c>
      <c r="G107">
        <v>249</v>
      </c>
      <c r="H107" s="16">
        <f t="shared" si="3"/>
        <v>-1.5810276679841917E-2</v>
      </c>
    </row>
    <row r="108" spans="1:8" x14ac:dyDescent="0.25">
      <c r="A108">
        <v>107</v>
      </c>
      <c r="B108" t="s">
        <v>1126</v>
      </c>
      <c r="C108" t="s">
        <v>1126</v>
      </c>
      <c r="D108">
        <v>264</v>
      </c>
      <c r="E108">
        <v>267</v>
      </c>
      <c r="F108">
        <v>285</v>
      </c>
      <c r="G108">
        <v>280</v>
      </c>
      <c r="H108" s="16">
        <f t="shared" si="3"/>
        <v>-1.7543859649122862E-2</v>
      </c>
    </row>
    <row r="109" spans="1:8" x14ac:dyDescent="0.25">
      <c r="A109">
        <v>68</v>
      </c>
      <c r="B109" t="s">
        <v>1040</v>
      </c>
      <c r="C109" t="s">
        <v>1039</v>
      </c>
      <c r="D109">
        <v>117</v>
      </c>
      <c r="E109">
        <v>117</v>
      </c>
      <c r="F109">
        <v>111</v>
      </c>
      <c r="G109">
        <v>109</v>
      </c>
      <c r="H109" s="16">
        <f t="shared" si="3"/>
        <v>-1.8018018018018056E-2</v>
      </c>
    </row>
    <row r="110" spans="1:8" x14ac:dyDescent="0.25">
      <c r="A110">
        <v>23</v>
      </c>
      <c r="B110" t="s">
        <v>940</v>
      </c>
      <c r="C110" t="s">
        <v>939</v>
      </c>
      <c r="D110">
        <v>32605</v>
      </c>
      <c r="E110">
        <v>33407</v>
      </c>
      <c r="F110">
        <v>33590</v>
      </c>
      <c r="G110">
        <v>32938</v>
      </c>
      <c r="H110" s="16">
        <f t="shared" si="3"/>
        <v>-1.9410538850848424E-2</v>
      </c>
    </row>
    <row r="111" spans="1:8" x14ac:dyDescent="0.25">
      <c r="A111">
        <v>72</v>
      </c>
      <c r="B111" t="s">
        <v>1191</v>
      </c>
      <c r="C111" t="s">
        <v>1190</v>
      </c>
      <c r="D111">
        <v>226</v>
      </c>
      <c r="E111">
        <v>230</v>
      </c>
      <c r="F111">
        <v>227</v>
      </c>
      <c r="G111">
        <v>222</v>
      </c>
      <c r="H111" s="16">
        <f t="shared" si="3"/>
        <v>-2.2026431718061623E-2</v>
      </c>
    </row>
    <row r="112" spans="1:8" x14ac:dyDescent="0.25">
      <c r="A112">
        <v>114</v>
      </c>
      <c r="B112" t="s">
        <v>1144</v>
      </c>
      <c r="C112" t="s">
        <v>1144</v>
      </c>
      <c r="D112">
        <v>956</v>
      </c>
      <c r="E112">
        <v>963</v>
      </c>
      <c r="F112">
        <v>1006</v>
      </c>
      <c r="G112">
        <v>983</v>
      </c>
      <c r="H112" s="16">
        <f t="shared" si="3"/>
        <v>-2.2862823061630233E-2</v>
      </c>
    </row>
    <row r="113" spans="1:8" x14ac:dyDescent="0.25">
      <c r="A113">
        <v>50</v>
      </c>
      <c r="B113" t="s">
        <v>1000</v>
      </c>
      <c r="C113" t="s">
        <v>1000</v>
      </c>
      <c r="D113">
        <v>7379</v>
      </c>
      <c r="E113">
        <v>7639</v>
      </c>
      <c r="F113">
        <v>7642</v>
      </c>
      <c r="G113">
        <v>7458</v>
      </c>
      <c r="H113" s="16">
        <f t="shared" si="3"/>
        <v>-2.4077466631771793E-2</v>
      </c>
    </row>
    <row r="114" spans="1:8" x14ac:dyDescent="0.25">
      <c r="A114">
        <v>85</v>
      </c>
      <c r="B114" t="s">
        <v>1072</v>
      </c>
      <c r="C114" t="s">
        <v>1071</v>
      </c>
      <c r="D114">
        <v>7972</v>
      </c>
      <c r="E114">
        <v>7984</v>
      </c>
      <c r="F114">
        <v>7971</v>
      </c>
      <c r="G114">
        <v>7779</v>
      </c>
      <c r="H114" s="16">
        <f t="shared" si="3"/>
        <v>-2.4087316522393709E-2</v>
      </c>
    </row>
    <row r="115" spans="1:8" x14ac:dyDescent="0.25">
      <c r="A115">
        <v>4</v>
      </c>
      <c r="B115" t="s">
        <v>901</v>
      </c>
      <c r="C115" t="s">
        <v>901</v>
      </c>
      <c r="D115">
        <v>38</v>
      </c>
      <c r="E115">
        <v>35</v>
      </c>
      <c r="F115">
        <v>34</v>
      </c>
      <c r="G115">
        <v>33</v>
      </c>
      <c r="H115" s="16">
        <f t="shared" si="3"/>
        <v>-2.9411764705882359E-2</v>
      </c>
    </row>
    <row r="116" spans="1:8" x14ac:dyDescent="0.25">
      <c r="A116">
        <v>62</v>
      </c>
      <c r="B116" t="s">
        <v>1024</v>
      </c>
      <c r="C116" t="s">
        <v>1023</v>
      </c>
      <c r="D116">
        <v>30</v>
      </c>
      <c r="E116">
        <v>33</v>
      </c>
      <c r="F116">
        <v>31</v>
      </c>
      <c r="G116">
        <v>30</v>
      </c>
      <c r="H116" s="16">
        <f t="shared" si="3"/>
        <v>-3.2258064516129004E-2</v>
      </c>
    </row>
    <row r="117" spans="1:8" x14ac:dyDescent="0.25">
      <c r="A117">
        <v>91</v>
      </c>
      <c r="B117" t="s">
        <v>1088</v>
      </c>
      <c r="C117" t="s">
        <v>1088</v>
      </c>
      <c r="D117">
        <v>1844</v>
      </c>
      <c r="E117">
        <v>1859</v>
      </c>
      <c r="F117">
        <v>1860</v>
      </c>
      <c r="G117">
        <v>1795</v>
      </c>
      <c r="H117" s="16">
        <f t="shared" si="3"/>
        <v>-3.4946236559139754E-2</v>
      </c>
    </row>
    <row r="118" spans="1:8" x14ac:dyDescent="0.25">
      <c r="A118">
        <v>27</v>
      </c>
      <c r="B118" t="s">
        <v>951</v>
      </c>
      <c r="C118" t="s">
        <v>950</v>
      </c>
      <c r="D118">
        <v>33</v>
      </c>
      <c r="E118">
        <v>31</v>
      </c>
      <c r="F118">
        <v>28</v>
      </c>
      <c r="G118">
        <v>27</v>
      </c>
      <c r="H118" s="16">
        <f t="shared" si="3"/>
        <v>-3.5714285714285698E-2</v>
      </c>
    </row>
    <row r="119" spans="1:8" x14ac:dyDescent="0.25">
      <c r="A119">
        <v>79</v>
      </c>
      <c r="B119" t="s">
        <v>1062</v>
      </c>
      <c r="C119" t="s">
        <v>1061</v>
      </c>
      <c r="D119">
        <v>1105</v>
      </c>
      <c r="E119">
        <v>1091</v>
      </c>
      <c r="F119">
        <v>1059</v>
      </c>
      <c r="G119">
        <v>1019</v>
      </c>
      <c r="H119" s="16">
        <f t="shared" si="3"/>
        <v>-3.7771482530689293E-2</v>
      </c>
    </row>
    <row r="120" spans="1:8" x14ac:dyDescent="0.25">
      <c r="A120">
        <v>41</v>
      </c>
      <c r="B120" t="s">
        <v>983</v>
      </c>
      <c r="C120" t="s">
        <v>982</v>
      </c>
      <c r="D120">
        <v>84</v>
      </c>
      <c r="E120">
        <v>91</v>
      </c>
      <c r="F120">
        <v>92</v>
      </c>
      <c r="G120">
        <v>88</v>
      </c>
      <c r="H120" s="16">
        <f t="shared" si="3"/>
        <v>-4.3478260869565188E-2</v>
      </c>
    </row>
    <row r="121" spans="1:8" x14ac:dyDescent="0.25">
      <c r="A121">
        <v>16</v>
      </c>
      <c r="B121" t="s">
        <v>926</v>
      </c>
      <c r="C121" t="s">
        <v>925</v>
      </c>
      <c r="D121">
        <v>3038</v>
      </c>
      <c r="E121">
        <v>2897</v>
      </c>
      <c r="F121">
        <v>3001</v>
      </c>
      <c r="G121">
        <v>2866</v>
      </c>
      <c r="H121" s="16">
        <f t="shared" si="3"/>
        <v>-4.4985004998333911E-2</v>
      </c>
    </row>
    <row r="122" spans="1:8" x14ac:dyDescent="0.25">
      <c r="A122">
        <v>123</v>
      </c>
      <c r="B122" t="s">
        <v>1163</v>
      </c>
      <c r="C122" t="s">
        <v>1162</v>
      </c>
      <c r="D122">
        <v>2913</v>
      </c>
      <c r="E122">
        <v>2911</v>
      </c>
      <c r="F122">
        <v>2796</v>
      </c>
      <c r="G122">
        <v>2650</v>
      </c>
      <c r="H122" s="16">
        <f t="shared" si="3"/>
        <v>-5.2217453505007172E-2</v>
      </c>
    </row>
    <row r="123" spans="1:8" x14ac:dyDescent="0.25">
      <c r="A123">
        <v>2</v>
      </c>
      <c r="B123" t="s">
        <v>896</v>
      </c>
      <c r="C123" t="s">
        <v>895</v>
      </c>
      <c r="D123">
        <v>5898</v>
      </c>
      <c r="E123">
        <v>5954</v>
      </c>
      <c r="F123">
        <v>6003</v>
      </c>
      <c r="G123">
        <v>5664</v>
      </c>
      <c r="H123" s="16">
        <f t="shared" si="3"/>
        <v>-5.6471764117941081E-2</v>
      </c>
    </row>
    <row r="124" spans="1:8" x14ac:dyDescent="0.25">
      <c r="A124">
        <v>106</v>
      </c>
      <c r="B124" t="s">
        <v>1124</v>
      </c>
      <c r="C124" t="s">
        <v>1124</v>
      </c>
      <c r="D124">
        <v>2920</v>
      </c>
      <c r="E124">
        <v>2867</v>
      </c>
      <c r="F124">
        <v>3258</v>
      </c>
      <c r="G124">
        <v>3056</v>
      </c>
      <c r="H124" s="16">
        <f t="shared" si="3"/>
        <v>-6.2001227747084053E-2</v>
      </c>
    </row>
    <row r="125" spans="1:8" x14ac:dyDescent="0.25">
      <c r="A125">
        <v>71</v>
      </c>
      <c r="B125" t="s">
        <v>1045</v>
      </c>
      <c r="C125" t="s">
        <v>1044</v>
      </c>
      <c r="D125">
        <v>39</v>
      </c>
      <c r="E125">
        <v>29</v>
      </c>
      <c r="F125">
        <v>29</v>
      </c>
      <c r="G125">
        <v>27</v>
      </c>
      <c r="H125" s="16">
        <f t="shared" si="3"/>
        <v>-6.8965517241379337E-2</v>
      </c>
    </row>
    <row r="126" spans="1:8" x14ac:dyDescent="0.25">
      <c r="A126">
        <v>7</v>
      </c>
      <c r="B126" t="s">
        <v>909</v>
      </c>
      <c r="C126" t="s">
        <v>908</v>
      </c>
      <c r="D126">
        <v>75</v>
      </c>
      <c r="E126">
        <v>74</v>
      </c>
      <c r="F126">
        <v>69</v>
      </c>
      <c r="G126">
        <v>63</v>
      </c>
      <c r="H126" s="16">
        <f t="shared" si="3"/>
        <v>-8.6956521739130488E-2</v>
      </c>
    </row>
    <row r="127" spans="1:8" x14ac:dyDescent="0.25">
      <c r="A127">
        <v>104</v>
      </c>
      <c r="B127" t="s">
        <v>1199</v>
      </c>
      <c r="C127" t="s">
        <v>1199</v>
      </c>
      <c r="D127">
        <v>39</v>
      </c>
      <c r="E127">
        <v>44</v>
      </c>
      <c r="F127">
        <v>39</v>
      </c>
      <c r="G127">
        <v>35</v>
      </c>
      <c r="H127" s="16">
        <f t="shared" si="3"/>
        <v>-0.10256410256410253</v>
      </c>
    </row>
    <row r="128" spans="1:8" x14ac:dyDescent="0.25">
      <c r="A128">
        <v>64</v>
      </c>
      <c r="B128" t="s">
        <v>1030</v>
      </c>
      <c r="C128" t="s">
        <v>1029</v>
      </c>
      <c r="D128">
        <v>683</v>
      </c>
      <c r="E128">
        <v>706</v>
      </c>
      <c r="F128">
        <v>559</v>
      </c>
      <c r="G128">
        <v>495</v>
      </c>
      <c r="H128" s="16">
        <f t="shared" si="3"/>
        <v>-0.11449016100178888</v>
      </c>
    </row>
    <row r="129" spans="1:8" x14ac:dyDescent="0.25">
      <c r="A129">
        <v>86</v>
      </c>
      <c r="B129" t="s">
        <v>1074</v>
      </c>
      <c r="C129" t="s">
        <v>1074</v>
      </c>
      <c r="D129">
        <v>2173</v>
      </c>
      <c r="E129">
        <v>2445</v>
      </c>
      <c r="F129">
        <v>2277</v>
      </c>
      <c r="G129">
        <v>1984</v>
      </c>
      <c r="H129" s="16">
        <f t="shared" si="3"/>
        <v>-0.12867808519982438</v>
      </c>
    </row>
    <row r="130" spans="1:8" x14ac:dyDescent="0.25">
      <c r="A130">
        <v>31</v>
      </c>
      <c r="B130" t="s">
        <v>960</v>
      </c>
      <c r="C130" t="s">
        <v>960</v>
      </c>
      <c r="D130">
        <v>0</v>
      </c>
      <c r="E130">
        <v>0</v>
      </c>
      <c r="F130">
        <v>0</v>
      </c>
      <c r="G130">
        <v>0</v>
      </c>
      <c r="H130" s="16">
        <v>0</v>
      </c>
    </row>
  </sheetData>
  <autoFilter ref="A5:H130">
    <sortState ref="A6:H130">
      <sortCondition descending="1" ref="H5:H130"/>
    </sortState>
  </autoFilter>
  <mergeCells count="1">
    <mergeCell ref="A3:B3"/>
  </mergeCells>
  <hyperlinks>
    <hyperlink ref="A3:B3" location="Índice!A1" display="Regresar al Índice"/>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E115"/>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1312</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893</v>
      </c>
      <c r="E6" s="3">
        <v>1338</v>
      </c>
    </row>
    <row r="7" spans="1:5" x14ac:dyDescent="0.25">
      <c r="A7" s="3" t="s">
        <v>894</v>
      </c>
      <c r="B7" s="3" t="s">
        <v>895</v>
      </c>
      <c r="C7" s="3" t="s">
        <v>896</v>
      </c>
      <c r="D7" s="3" t="s">
        <v>893</v>
      </c>
      <c r="E7" s="3">
        <v>1997</v>
      </c>
    </row>
    <row r="8" spans="1:5" x14ac:dyDescent="0.25">
      <c r="A8" s="3" t="s">
        <v>897</v>
      </c>
      <c r="B8" s="3" t="s">
        <v>898</v>
      </c>
      <c r="C8" s="3" t="s">
        <v>899</v>
      </c>
      <c r="D8" s="3" t="s">
        <v>893</v>
      </c>
      <c r="E8" s="3">
        <v>536</v>
      </c>
    </row>
    <row r="9" spans="1:5" x14ac:dyDescent="0.25">
      <c r="A9" s="3" t="s">
        <v>900</v>
      </c>
      <c r="B9" s="3" t="s">
        <v>901</v>
      </c>
      <c r="C9" s="3" t="s">
        <v>901</v>
      </c>
      <c r="D9" s="3" t="s">
        <v>893</v>
      </c>
      <c r="E9" s="3">
        <v>27</v>
      </c>
    </row>
    <row r="10" spans="1:5" x14ac:dyDescent="0.25">
      <c r="A10" s="3" t="s">
        <v>902</v>
      </c>
      <c r="B10" s="3" t="s">
        <v>903</v>
      </c>
      <c r="C10" s="3" t="s">
        <v>904</v>
      </c>
      <c r="D10" s="3" t="s">
        <v>893</v>
      </c>
      <c r="E10" s="3">
        <v>40</v>
      </c>
    </row>
    <row r="11" spans="1:5" x14ac:dyDescent="0.25">
      <c r="A11" s="3" t="s">
        <v>905</v>
      </c>
      <c r="B11" s="3" t="s">
        <v>906</v>
      </c>
      <c r="C11" s="3" t="s">
        <v>906</v>
      </c>
      <c r="D11" s="3" t="s">
        <v>893</v>
      </c>
      <c r="E11" s="3">
        <v>4784</v>
      </c>
    </row>
    <row r="12" spans="1:5" x14ac:dyDescent="0.25">
      <c r="A12" s="3" t="s">
        <v>907</v>
      </c>
      <c r="B12" s="3" t="s">
        <v>908</v>
      </c>
      <c r="C12" s="3" t="s">
        <v>909</v>
      </c>
      <c r="D12" s="3" t="s">
        <v>893</v>
      </c>
      <c r="E12" s="3">
        <v>19</v>
      </c>
    </row>
    <row r="13" spans="1:5" x14ac:dyDescent="0.25">
      <c r="A13" s="3" t="s">
        <v>910</v>
      </c>
      <c r="B13" s="3" t="s">
        <v>911</v>
      </c>
      <c r="C13" s="3" t="s">
        <v>911</v>
      </c>
      <c r="D13" s="3" t="s">
        <v>893</v>
      </c>
      <c r="E13" s="3">
        <v>723</v>
      </c>
    </row>
    <row r="14" spans="1:5" x14ac:dyDescent="0.25">
      <c r="A14" s="3" t="s">
        <v>912</v>
      </c>
      <c r="B14" s="3" t="s">
        <v>913</v>
      </c>
      <c r="C14" s="3" t="s">
        <v>913</v>
      </c>
      <c r="D14" s="3" t="s">
        <v>893</v>
      </c>
      <c r="E14" s="3">
        <v>107</v>
      </c>
    </row>
    <row r="15" spans="1:5" x14ac:dyDescent="0.25">
      <c r="A15" s="3" t="s">
        <v>914</v>
      </c>
      <c r="B15" s="3" t="s">
        <v>915</v>
      </c>
      <c r="C15" s="3" t="s">
        <v>915</v>
      </c>
      <c r="D15" s="3" t="s">
        <v>893</v>
      </c>
      <c r="E15" s="3">
        <v>5</v>
      </c>
    </row>
    <row r="16" spans="1:5" x14ac:dyDescent="0.25">
      <c r="A16" s="3" t="s">
        <v>916</v>
      </c>
      <c r="B16" s="3" t="s">
        <v>917</v>
      </c>
      <c r="C16" s="3" t="s">
        <v>918</v>
      </c>
      <c r="D16" s="3" t="s">
        <v>893</v>
      </c>
      <c r="E16" s="3">
        <v>1212</v>
      </c>
    </row>
    <row r="17" spans="1:5" x14ac:dyDescent="0.25">
      <c r="A17" s="3" t="s">
        <v>919</v>
      </c>
      <c r="B17" s="3" t="s">
        <v>920</v>
      </c>
      <c r="C17" s="3" t="s">
        <v>920</v>
      </c>
      <c r="D17" s="3" t="s">
        <v>893</v>
      </c>
      <c r="E17" s="3">
        <v>485</v>
      </c>
    </row>
    <row r="18" spans="1:5" x14ac:dyDescent="0.25">
      <c r="A18" s="3" t="s">
        <v>921</v>
      </c>
      <c r="B18" s="3" t="s">
        <v>922</v>
      </c>
      <c r="C18" s="3" t="s">
        <v>923</v>
      </c>
      <c r="D18" s="3" t="s">
        <v>893</v>
      </c>
      <c r="E18" s="3">
        <v>4475</v>
      </c>
    </row>
    <row r="19" spans="1:5" x14ac:dyDescent="0.25">
      <c r="A19" s="3" t="s">
        <v>924</v>
      </c>
      <c r="B19" s="3" t="s">
        <v>925</v>
      </c>
      <c r="C19" s="3" t="s">
        <v>926</v>
      </c>
      <c r="D19" s="3" t="s">
        <v>893</v>
      </c>
      <c r="E19" s="3">
        <v>576</v>
      </c>
    </row>
    <row r="20" spans="1:5" x14ac:dyDescent="0.25">
      <c r="A20" s="3" t="s">
        <v>927</v>
      </c>
      <c r="B20" s="3" t="s">
        <v>928</v>
      </c>
      <c r="C20" s="3" t="s">
        <v>928</v>
      </c>
      <c r="D20" s="3" t="s">
        <v>893</v>
      </c>
      <c r="E20" s="3">
        <v>8</v>
      </c>
    </row>
    <row r="21" spans="1:5" x14ac:dyDescent="0.25">
      <c r="A21" s="3" t="s">
        <v>929</v>
      </c>
      <c r="B21" s="3" t="s">
        <v>930</v>
      </c>
      <c r="C21" s="3" t="s">
        <v>930</v>
      </c>
      <c r="D21" s="3" t="s">
        <v>893</v>
      </c>
      <c r="E21" s="3">
        <v>462</v>
      </c>
    </row>
    <row r="22" spans="1:5" x14ac:dyDescent="0.25">
      <c r="A22" s="3" t="s">
        <v>931</v>
      </c>
      <c r="B22" s="3" t="s">
        <v>932</v>
      </c>
      <c r="C22" s="3" t="s">
        <v>932</v>
      </c>
      <c r="D22" s="3" t="s">
        <v>893</v>
      </c>
      <c r="E22" s="3">
        <v>18</v>
      </c>
    </row>
    <row r="23" spans="1:5" x14ac:dyDescent="0.25">
      <c r="A23" s="3" t="s">
        <v>933</v>
      </c>
      <c r="B23" s="3" t="s">
        <v>934</v>
      </c>
      <c r="C23" s="3" t="s">
        <v>934</v>
      </c>
      <c r="D23" s="3" t="s">
        <v>893</v>
      </c>
      <c r="E23" s="3">
        <v>2129</v>
      </c>
    </row>
    <row r="24" spans="1:5" x14ac:dyDescent="0.25">
      <c r="A24" s="3" t="s">
        <v>935</v>
      </c>
      <c r="B24" s="3" t="s">
        <v>936</v>
      </c>
      <c r="C24" s="3" t="s">
        <v>937</v>
      </c>
      <c r="D24" s="3" t="s">
        <v>893</v>
      </c>
      <c r="E24" s="3">
        <v>159</v>
      </c>
    </row>
    <row r="25" spans="1:5" x14ac:dyDescent="0.25">
      <c r="A25" s="3" t="s">
        <v>938</v>
      </c>
      <c r="B25" s="3" t="s">
        <v>939</v>
      </c>
      <c r="C25" s="3" t="s">
        <v>940</v>
      </c>
      <c r="D25" s="3" t="s">
        <v>893</v>
      </c>
      <c r="E25" s="3">
        <v>14216</v>
      </c>
    </row>
    <row r="26" spans="1:5" x14ac:dyDescent="0.25">
      <c r="A26" s="3" t="s">
        <v>941</v>
      </c>
      <c r="B26" s="3" t="s">
        <v>942</v>
      </c>
      <c r="C26" s="3" t="s">
        <v>942</v>
      </c>
      <c r="D26" s="3" t="s">
        <v>893</v>
      </c>
      <c r="E26" s="3">
        <v>167</v>
      </c>
    </row>
    <row r="27" spans="1:5" x14ac:dyDescent="0.25">
      <c r="A27" s="3" t="s">
        <v>943</v>
      </c>
      <c r="B27" s="3" t="s">
        <v>944</v>
      </c>
      <c r="C27" s="3" t="s">
        <v>945</v>
      </c>
      <c r="D27" s="3" t="s">
        <v>893</v>
      </c>
      <c r="E27" s="3">
        <v>15</v>
      </c>
    </row>
    <row r="28" spans="1:5" x14ac:dyDescent="0.25">
      <c r="A28" s="3" t="s">
        <v>946</v>
      </c>
      <c r="B28" s="3" t="s">
        <v>947</v>
      </c>
      <c r="C28" s="3" t="s">
        <v>948</v>
      </c>
      <c r="D28" s="3" t="s">
        <v>893</v>
      </c>
      <c r="E28" s="3">
        <v>16</v>
      </c>
    </row>
    <row r="29" spans="1:5" x14ac:dyDescent="0.25">
      <c r="A29" s="3" t="s">
        <v>949</v>
      </c>
      <c r="B29" s="3" t="s">
        <v>950</v>
      </c>
      <c r="C29" s="3" t="s">
        <v>951</v>
      </c>
      <c r="D29" s="3" t="s">
        <v>893</v>
      </c>
      <c r="E29" s="3">
        <v>1</v>
      </c>
    </row>
    <row r="30" spans="1:5" x14ac:dyDescent="0.25">
      <c r="A30" s="3" t="s">
        <v>952</v>
      </c>
      <c r="B30" s="3" t="s">
        <v>953</v>
      </c>
      <c r="C30" s="3" t="s">
        <v>953</v>
      </c>
      <c r="D30" s="3" t="s">
        <v>893</v>
      </c>
      <c r="E30" s="3">
        <v>45</v>
      </c>
    </row>
    <row r="31" spans="1:5" x14ac:dyDescent="0.25">
      <c r="A31" s="3" t="s">
        <v>954</v>
      </c>
      <c r="B31" s="3" t="s">
        <v>955</v>
      </c>
      <c r="C31" s="3" t="s">
        <v>956</v>
      </c>
      <c r="D31" s="3" t="s">
        <v>893</v>
      </c>
      <c r="E31" s="3">
        <v>6</v>
      </c>
    </row>
    <row r="32" spans="1:5" x14ac:dyDescent="0.25">
      <c r="A32" s="3" t="s">
        <v>957</v>
      </c>
      <c r="B32" s="3" t="s">
        <v>958</v>
      </c>
      <c r="C32" s="3" t="s">
        <v>958</v>
      </c>
      <c r="D32" s="3" t="s">
        <v>893</v>
      </c>
      <c r="E32" s="3">
        <v>137</v>
      </c>
    </row>
    <row r="33" spans="1:5" x14ac:dyDescent="0.25">
      <c r="A33" s="3" t="s">
        <v>959</v>
      </c>
      <c r="B33" s="3" t="s">
        <v>960</v>
      </c>
      <c r="C33" s="3" t="s">
        <v>960</v>
      </c>
      <c r="D33" s="3" t="s">
        <v>893</v>
      </c>
      <c r="E33" s="3">
        <v>0</v>
      </c>
    </row>
    <row r="34" spans="1:5" x14ac:dyDescent="0.25">
      <c r="A34" s="3" t="s">
        <v>961</v>
      </c>
      <c r="B34" s="3" t="s">
        <v>962</v>
      </c>
      <c r="C34" s="3" t="s">
        <v>963</v>
      </c>
      <c r="D34" s="3" t="s">
        <v>893</v>
      </c>
      <c r="E34" s="3">
        <v>15</v>
      </c>
    </row>
    <row r="35" spans="1:5" x14ac:dyDescent="0.25">
      <c r="A35" s="3" t="s">
        <v>964</v>
      </c>
      <c r="B35" s="3" t="s">
        <v>965</v>
      </c>
      <c r="C35" s="3" t="s">
        <v>965</v>
      </c>
      <c r="D35" s="3" t="s">
        <v>893</v>
      </c>
      <c r="E35" s="3">
        <v>142</v>
      </c>
    </row>
    <row r="36" spans="1:5" x14ac:dyDescent="0.25">
      <c r="A36" s="3" t="s">
        <v>966</v>
      </c>
      <c r="B36" s="3" t="s">
        <v>967</v>
      </c>
      <c r="C36" s="3" t="s">
        <v>967</v>
      </c>
      <c r="D36" s="3" t="s">
        <v>893</v>
      </c>
      <c r="E36" s="3">
        <v>1</v>
      </c>
    </row>
    <row r="37" spans="1:5" x14ac:dyDescent="0.25">
      <c r="A37" s="3" t="s">
        <v>968</v>
      </c>
      <c r="B37" s="3" t="s">
        <v>969</v>
      </c>
      <c r="C37" s="3" t="s">
        <v>970</v>
      </c>
      <c r="D37" s="3" t="s">
        <v>893</v>
      </c>
      <c r="E37" s="3">
        <v>461</v>
      </c>
    </row>
    <row r="38" spans="1:5" x14ac:dyDescent="0.25">
      <c r="A38" s="3" t="s">
        <v>971</v>
      </c>
      <c r="B38" s="3" t="s">
        <v>972</v>
      </c>
      <c r="C38" s="3" t="s">
        <v>973</v>
      </c>
      <c r="D38" s="3" t="s">
        <v>893</v>
      </c>
      <c r="E38" s="3">
        <v>157</v>
      </c>
    </row>
    <row r="39" spans="1:5" x14ac:dyDescent="0.25">
      <c r="A39" s="3" t="s">
        <v>974</v>
      </c>
      <c r="B39" s="3" t="s">
        <v>975</v>
      </c>
      <c r="C39" s="3" t="s">
        <v>975</v>
      </c>
      <c r="D39" s="3" t="s">
        <v>893</v>
      </c>
      <c r="E39" s="3">
        <v>82</v>
      </c>
    </row>
    <row r="40" spans="1:5" x14ac:dyDescent="0.25">
      <c r="A40" s="3" t="s">
        <v>976</v>
      </c>
      <c r="B40" s="3" t="s">
        <v>977</v>
      </c>
      <c r="C40" s="3" t="s">
        <v>977</v>
      </c>
      <c r="D40" s="3" t="s">
        <v>893</v>
      </c>
      <c r="E40" s="3">
        <v>68</v>
      </c>
    </row>
    <row r="41" spans="1:5" x14ac:dyDescent="0.25">
      <c r="A41" s="3" t="s">
        <v>978</v>
      </c>
      <c r="B41" s="3" t="s">
        <v>6</v>
      </c>
      <c r="C41" s="3" t="s">
        <v>6</v>
      </c>
      <c r="D41" s="3" t="s">
        <v>893</v>
      </c>
      <c r="E41" s="3">
        <v>6376</v>
      </c>
    </row>
    <row r="42" spans="1:5" x14ac:dyDescent="0.25">
      <c r="A42" s="3" t="s">
        <v>979</v>
      </c>
      <c r="B42" s="3" t="s">
        <v>980</v>
      </c>
      <c r="C42" s="3" t="s">
        <v>980</v>
      </c>
      <c r="D42" s="3" t="s">
        <v>893</v>
      </c>
      <c r="E42" s="3">
        <v>1</v>
      </c>
    </row>
    <row r="43" spans="1:5" x14ac:dyDescent="0.25">
      <c r="A43" s="3" t="s">
        <v>981</v>
      </c>
      <c r="B43" s="3" t="s">
        <v>982</v>
      </c>
      <c r="C43" s="3" t="s">
        <v>983</v>
      </c>
      <c r="D43" s="3" t="s">
        <v>893</v>
      </c>
      <c r="E43" s="3">
        <v>1</v>
      </c>
    </row>
    <row r="44" spans="1:5" x14ac:dyDescent="0.25">
      <c r="A44" s="3" t="s">
        <v>984</v>
      </c>
      <c r="B44" s="3" t="s">
        <v>985</v>
      </c>
      <c r="C44" s="3" t="s">
        <v>985</v>
      </c>
      <c r="D44" s="3" t="s">
        <v>893</v>
      </c>
      <c r="E44" s="3">
        <v>150</v>
      </c>
    </row>
    <row r="45" spans="1:5" x14ac:dyDescent="0.25">
      <c r="A45" s="3" t="s">
        <v>986</v>
      </c>
      <c r="B45" s="3" t="s">
        <v>987</v>
      </c>
      <c r="C45" s="3" t="s">
        <v>988</v>
      </c>
      <c r="D45" s="3" t="s">
        <v>893</v>
      </c>
      <c r="E45" s="3">
        <v>142</v>
      </c>
    </row>
    <row r="46" spans="1:5" x14ac:dyDescent="0.25">
      <c r="A46" s="3" t="s">
        <v>989</v>
      </c>
      <c r="B46" s="3" t="s">
        <v>990</v>
      </c>
      <c r="C46" s="3" t="s">
        <v>991</v>
      </c>
      <c r="D46" s="3" t="s">
        <v>893</v>
      </c>
      <c r="E46" s="3">
        <v>42</v>
      </c>
    </row>
    <row r="47" spans="1:5" x14ac:dyDescent="0.25">
      <c r="A47" s="3" t="s">
        <v>992</v>
      </c>
      <c r="B47" s="3" t="s">
        <v>993</v>
      </c>
      <c r="C47" s="3" t="s">
        <v>994</v>
      </c>
      <c r="D47" s="3" t="s">
        <v>893</v>
      </c>
      <c r="E47" s="3">
        <v>84</v>
      </c>
    </row>
    <row r="48" spans="1:5" x14ac:dyDescent="0.25">
      <c r="A48" s="3" t="s">
        <v>995</v>
      </c>
      <c r="B48" s="3" t="s">
        <v>996</v>
      </c>
      <c r="C48" s="3" t="s">
        <v>996</v>
      </c>
      <c r="D48" s="3" t="s">
        <v>893</v>
      </c>
      <c r="E48" s="3">
        <v>107</v>
      </c>
    </row>
    <row r="49" spans="1:5" x14ac:dyDescent="0.25">
      <c r="A49" s="3" t="s">
        <v>997</v>
      </c>
      <c r="B49" s="3" t="s">
        <v>262</v>
      </c>
      <c r="C49" s="3" t="s">
        <v>998</v>
      </c>
      <c r="D49" s="3" t="s">
        <v>893</v>
      </c>
      <c r="E49" s="3">
        <v>163</v>
      </c>
    </row>
    <row r="50" spans="1:5" x14ac:dyDescent="0.25">
      <c r="A50" s="3" t="s">
        <v>999</v>
      </c>
      <c r="B50" s="3" t="s">
        <v>1000</v>
      </c>
      <c r="C50" s="3" t="s">
        <v>1000</v>
      </c>
      <c r="D50" s="3" t="s">
        <v>893</v>
      </c>
      <c r="E50" s="3">
        <v>5725</v>
      </c>
    </row>
    <row r="51" spans="1:5" x14ac:dyDescent="0.25">
      <c r="A51" s="3" t="s">
        <v>1001</v>
      </c>
      <c r="B51" s="3" t="s">
        <v>1002</v>
      </c>
      <c r="C51" s="3" t="s">
        <v>1003</v>
      </c>
      <c r="D51" s="3" t="s">
        <v>893</v>
      </c>
      <c r="E51" s="3">
        <v>6</v>
      </c>
    </row>
    <row r="52" spans="1:5" x14ac:dyDescent="0.25">
      <c r="A52" s="3" t="s">
        <v>1004</v>
      </c>
      <c r="B52" s="3" t="s">
        <v>1005</v>
      </c>
      <c r="C52" s="3" t="s">
        <v>1006</v>
      </c>
      <c r="D52" s="3" t="s">
        <v>893</v>
      </c>
      <c r="E52" s="3">
        <v>8</v>
      </c>
    </row>
    <row r="53" spans="1:5" x14ac:dyDescent="0.25">
      <c r="A53" s="3" t="s">
        <v>1007</v>
      </c>
      <c r="B53" s="3" t="s">
        <v>1008</v>
      </c>
      <c r="C53" s="3" t="s">
        <v>1009</v>
      </c>
      <c r="D53" s="3" t="s">
        <v>893</v>
      </c>
      <c r="E53" s="3">
        <v>1767</v>
      </c>
    </row>
    <row r="54" spans="1:5" x14ac:dyDescent="0.25">
      <c r="A54" s="3" t="s">
        <v>1010</v>
      </c>
      <c r="B54" s="3" t="s">
        <v>1011</v>
      </c>
      <c r="C54" s="3" t="s">
        <v>1012</v>
      </c>
      <c r="D54" s="3" t="s">
        <v>893</v>
      </c>
      <c r="E54" s="3">
        <v>17</v>
      </c>
    </row>
    <row r="55" spans="1:5" x14ac:dyDescent="0.25">
      <c r="A55" s="3" t="s">
        <v>1013</v>
      </c>
      <c r="B55" s="3" t="s">
        <v>1014</v>
      </c>
      <c r="C55" s="3" t="s">
        <v>1014</v>
      </c>
      <c r="D55" s="3" t="s">
        <v>893</v>
      </c>
      <c r="E55" s="3">
        <v>49</v>
      </c>
    </row>
    <row r="56" spans="1:5" x14ac:dyDescent="0.25">
      <c r="A56" s="3" t="s">
        <v>1015</v>
      </c>
      <c r="B56" s="3" t="s">
        <v>1016</v>
      </c>
      <c r="C56" s="3" t="s">
        <v>1017</v>
      </c>
      <c r="D56" s="3" t="s">
        <v>893</v>
      </c>
      <c r="E56" s="3">
        <v>10</v>
      </c>
    </row>
    <row r="57" spans="1:5" x14ac:dyDescent="0.25">
      <c r="A57" s="3" t="s">
        <v>1018</v>
      </c>
      <c r="B57" s="3" t="s">
        <v>1019</v>
      </c>
      <c r="C57" s="3" t="s">
        <v>1019</v>
      </c>
      <c r="D57" s="3" t="s">
        <v>893</v>
      </c>
      <c r="E57" s="3">
        <v>39</v>
      </c>
    </row>
    <row r="58" spans="1:5" x14ac:dyDescent="0.25">
      <c r="A58" s="3" t="s">
        <v>1020</v>
      </c>
      <c r="B58" s="3" t="s">
        <v>1021</v>
      </c>
      <c r="C58" s="3" t="s">
        <v>1021</v>
      </c>
      <c r="D58" s="3" t="s">
        <v>893</v>
      </c>
      <c r="E58" s="3">
        <v>310</v>
      </c>
    </row>
    <row r="59" spans="1:5" x14ac:dyDescent="0.25">
      <c r="A59" s="3" t="s">
        <v>1022</v>
      </c>
      <c r="B59" s="3" t="s">
        <v>1023</v>
      </c>
      <c r="C59" s="3" t="s">
        <v>1024</v>
      </c>
      <c r="D59" s="3" t="s">
        <v>893</v>
      </c>
      <c r="E59" s="3">
        <v>1</v>
      </c>
    </row>
    <row r="60" spans="1:5" x14ac:dyDescent="0.25">
      <c r="A60" s="3" t="s">
        <v>1025</v>
      </c>
      <c r="B60" s="3" t="s">
        <v>1026</v>
      </c>
      <c r="C60" s="3" t="s">
        <v>1027</v>
      </c>
      <c r="D60" s="3" t="s">
        <v>893</v>
      </c>
      <c r="E60" s="3">
        <v>362</v>
      </c>
    </row>
    <row r="61" spans="1:5" x14ac:dyDescent="0.25">
      <c r="A61" s="3" t="s">
        <v>1028</v>
      </c>
      <c r="B61" s="3" t="s">
        <v>1029</v>
      </c>
      <c r="C61" s="3" t="s">
        <v>1030</v>
      </c>
      <c r="D61" s="3" t="s">
        <v>893</v>
      </c>
      <c r="E61" s="3">
        <v>16</v>
      </c>
    </row>
    <row r="62" spans="1:5" x14ac:dyDescent="0.25">
      <c r="A62" s="3" t="s">
        <v>1031</v>
      </c>
      <c r="B62" s="3" t="s">
        <v>1032</v>
      </c>
      <c r="C62" s="3" t="s">
        <v>1032</v>
      </c>
      <c r="D62" s="3" t="s">
        <v>893</v>
      </c>
      <c r="E62" s="3">
        <v>18</v>
      </c>
    </row>
    <row r="63" spans="1:5" x14ac:dyDescent="0.25">
      <c r="A63" s="3" t="s">
        <v>1033</v>
      </c>
      <c r="B63" s="3" t="s">
        <v>1034</v>
      </c>
      <c r="C63" s="3" t="s">
        <v>1035</v>
      </c>
      <c r="D63" s="3" t="s">
        <v>893</v>
      </c>
      <c r="E63" s="3">
        <v>1359</v>
      </c>
    </row>
    <row r="64" spans="1:5" x14ac:dyDescent="0.25">
      <c r="A64" s="3" t="s">
        <v>1036</v>
      </c>
      <c r="B64" s="3" t="s">
        <v>1037</v>
      </c>
      <c r="C64" s="3" t="s">
        <v>1037</v>
      </c>
      <c r="D64" s="3" t="s">
        <v>893</v>
      </c>
      <c r="E64" s="3">
        <v>621</v>
      </c>
    </row>
    <row r="65" spans="1:5" x14ac:dyDescent="0.25">
      <c r="A65" s="3" t="s">
        <v>1038</v>
      </c>
      <c r="B65" s="3" t="s">
        <v>1039</v>
      </c>
      <c r="C65" s="3" t="s">
        <v>1040</v>
      </c>
      <c r="D65" s="3" t="s">
        <v>893</v>
      </c>
      <c r="E65" s="3">
        <v>2</v>
      </c>
    </row>
    <row r="66" spans="1:5" x14ac:dyDescent="0.25">
      <c r="A66" s="3" t="s">
        <v>1041</v>
      </c>
      <c r="B66" s="3" t="s">
        <v>1042</v>
      </c>
      <c r="C66" s="3" t="s">
        <v>1042</v>
      </c>
      <c r="D66" s="3" t="s">
        <v>893</v>
      </c>
      <c r="E66" s="3">
        <v>184</v>
      </c>
    </row>
    <row r="67" spans="1:5" x14ac:dyDescent="0.25">
      <c r="A67" s="3" t="s">
        <v>1043</v>
      </c>
      <c r="B67" s="3" t="s">
        <v>1044</v>
      </c>
      <c r="C67" s="3" t="s">
        <v>1045</v>
      </c>
      <c r="D67" s="3" t="s">
        <v>893</v>
      </c>
      <c r="E67" s="3">
        <v>9</v>
      </c>
    </row>
    <row r="68" spans="1:5" x14ac:dyDescent="0.25">
      <c r="A68" s="3" t="s">
        <v>1046</v>
      </c>
      <c r="B68" s="3" t="s">
        <v>1047</v>
      </c>
      <c r="C68" s="3" t="s">
        <v>1048</v>
      </c>
      <c r="D68" s="3" t="s">
        <v>893</v>
      </c>
      <c r="E68" s="3">
        <v>5550</v>
      </c>
    </row>
    <row r="69" spans="1:5" x14ac:dyDescent="0.25">
      <c r="A69" s="3" t="s">
        <v>1049</v>
      </c>
      <c r="B69" s="3" t="s">
        <v>1050</v>
      </c>
      <c r="C69" s="3" t="s">
        <v>1051</v>
      </c>
      <c r="D69" s="3" t="s">
        <v>893</v>
      </c>
      <c r="E69" s="3">
        <v>7</v>
      </c>
    </row>
    <row r="70" spans="1:5" x14ac:dyDescent="0.25">
      <c r="A70" s="3" t="s">
        <v>1052</v>
      </c>
      <c r="B70" s="3" t="s">
        <v>1053</v>
      </c>
      <c r="C70" s="3" t="s">
        <v>1053</v>
      </c>
      <c r="D70" s="3" t="s">
        <v>893</v>
      </c>
      <c r="E70" s="3">
        <v>11</v>
      </c>
    </row>
    <row r="71" spans="1:5" x14ac:dyDescent="0.25">
      <c r="A71" s="3" t="s">
        <v>1054</v>
      </c>
      <c r="B71" s="3" t="s">
        <v>1055</v>
      </c>
      <c r="C71" s="3" t="s">
        <v>1056</v>
      </c>
      <c r="D71" s="3" t="s">
        <v>893</v>
      </c>
      <c r="E71" s="3">
        <v>187</v>
      </c>
    </row>
    <row r="72" spans="1:5" x14ac:dyDescent="0.25">
      <c r="A72" s="3" t="s">
        <v>1057</v>
      </c>
      <c r="B72" s="3" t="s">
        <v>1058</v>
      </c>
      <c r="C72" s="3" t="s">
        <v>1059</v>
      </c>
      <c r="D72" s="3" t="s">
        <v>893</v>
      </c>
      <c r="E72" s="3">
        <v>1032</v>
      </c>
    </row>
    <row r="73" spans="1:5" x14ac:dyDescent="0.25">
      <c r="A73" s="3" t="s">
        <v>1060</v>
      </c>
      <c r="B73" s="3" t="s">
        <v>1061</v>
      </c>
      <c r="C73" s="3" t="s">
        <v>1062</v>
      </c>
      <c r="D73" s="3" t="s">
        <v>893</v>
      </c>
      <c r="E73" s="3">
        <v>216</v>
      </c>
    </row>
    <row r="74" spans="1:5" x14ac:dyDescent="0.25">
      <c r="A74" s="3" t="s">
        <v>1063</v>
      </c>
      <c r="B74" s="3" t="s">
        <v>1064</v>
      </c>
      <c r="C74" s="3" t="s">
        <v>1064</v>
      </c>
      <c r="D74" s="3" t="s">
        <v>893</v>
      </c>
      <c r="E74" s="3">
        <v>3049</v>
      </c>
    </row>
    <row r="75" spans="1:5" x14ac:dyDescent="0.25">
      <c r="A75" s="3" t="s">
        <v>1065</v>
      </c>
      <c r="B75" s="3" t="s">
        <v>1066</v>
      </c>
      <c r="C75" s="3" t="s">
        <v>1066</v>
      </c>
      <c r="D75" s="3" t="s">
        <v>893</v>
      </c>
      <c r="E75" s="3">
        <v>9788</v>
      </c>
    </row>
    <row r="76" spans="1:5" x14ac:dyDescent="0.25">
      <c r="A76" s="3" t="s">
        <v>1067</v>
      </c>
      <c r="B76" s="3" t="s">
        <v>1068</v>
      </c>
      <c r="C76" s="3" t="s">
        <v>1069</v>
      </c>
      <c r="D76" s="3" t="s">
        <v>893</v>
      </c>
      <c r="E76" s="3">
        <v>6</v>
      </c>
    </row>
    <row r="77" spans="1:5" x14ac:dyDescent="0.25">
      <c r="A77" s="3" t="s">
        <v>1070</v>
      </c>
      <c r="B77" s="3" t="s">
        <v>1071</v>
      </c>
      <c r="C77" s="3" t="s">
        <v>1072</v>
      </c>
      <c r="D77" s="3" t="s">
        <v>893</v>
      </c>
      <c r="E77" s="3">
        <v>4285</v>
      </c>
    </row>
    <row r="78" spans="1:5" x14ac:dyDescent="0.25">
      <c r="A78" s="3" t="s">
        <v>1073</v>
      </c>
      <c r="B78" s="3" t="s">
        <v>1074</v>
      </c>
      <c r="C78" s="3" t="s">
        <v>1074</v>
      </c>
      <c r="D78" s="3" t="s">
        <v>893</v>
      </c>
      <c r="E78" s="3">
        <v>1208</v>
      </c>
    </row>
    <row r="79" spans="1:5" x14ac:dyDescent="0.25">
      <c r="A79" s="3" t="s">
        <v>1075</v>
      </c>
      <c r="B79" s="3" t="s">
        <v>1076</v>
      </c>
      <c r="C79" s="3" t="s">
        <v>1077</v>
      </c>
      <c r="D79" s="3" t="s">
        <v>893</v>
      </c>
      <c r="E79" s="3">
        <v>157</v>
      </c>
    </row>
    <row r="80" spans="1:5" x14ac:dyDescent="0.25">
      <c r="A80" s="3" t="s">
        <v>1078</v>
      </c>
      <c r="B80" s="3" t="s">
        <v>1079</v>
      </c>
      <c r="C80" s="3" t="s">
        <v>1080</v>
      </c>
      <c r="D80" s="3" t="s">
        <v>893</v>
      </c>
      <c r="E80" s="3">
        <v>16</v>
      </c>
    </row>
    <row r="81" spans="1:5" x14ac:dyDescent="0.25">
      <c r="A81" s="3" t="s">
        <v>1081</v>
      </c>
      <c r="B81" s="3" t="s">
        <v>1082</v>
      </c>
      <c r="C81" s="3" t="s">
        <v>1083</v>
      </c>
      <c r="D81" s="3" t="s">
        <v>893</v>
      </c>
      <c r="E81" s="3">
        <v>9</v>
      </c>
    </row>
    <row r="82" spans="1:5" x14ac:dyDescent="0.25">
      <c r="A82" s="3" t="s">
        <v>1084</v>
      </c>
      <c r="B82" s="3" t="s">
        <v>1085</v>
      </c>
      <c r="C82" s="3" t="s">
        <v>1086</v>
      </c>
      <c r="D82" s="3" t="s">
        <v>893</v>
      </c>
      <c r="E82" s="3">
        <v>21</v>
      </c>
    </row>
    <row r="83" spans="1:5" x14ac:dyDescent="0.25">
      <c r="A83" s="3" t="s">
        <v>1087</v>
      </c>
      <c r="B83" s="3" t="s">
        <v>1088</v>
      </c>
      <c r="C83" s="3" t="s">
        <v>1088</v>
      </c>
      <c r="D83" s="3" t="s">
        <v>893</v>
      </c>
      <c r="E83" s="3">
        <v>265</v>
      </c>
    </row>
    <row r="84" spans="1:5" x14ac:dyDescent="0.25">
      <c r="A84" s="3" t="s">
        <v>1089</v>
      </c>
      <c r="B84" s="3" t="s">
        <v>1090</v>
      </c>
      <c r="C84" s="3" t="s">
        <v>1091</v>
      </c>
      <c r="D84" s="3" t="s">
        <v>893</v>
      </c>
      <c r="E84" s="3">
        <v>107</v>
      </c>
    </row>
    <row r="85" spans="1:5" x14ac:dyDescent="0.25">
      <c r="A85" s="3" t="s">
        <v>1092</v>
      </c>
      <c r="B85" s="3" t="s">
        <v>1093</v>
      </c>
      <c r="C85" s="3" t="s">
        <v>1094</v>
      </c>
      <c r="D85" s="3" t="s">
        <v>893</v>
      </c>
      <c r="E85" s="3">
        <v>4521</v>
      </c>
    </row>
    <row r="86" spans="1:5" x14ac:dyDescent="0.25">
      <c r="A86" s="3" t="s">
        <v>1095</v>
      </c>
      <c r="B86" s="3" t="s">
        <v>1096</v>
      </c>
      <c r="C86" s="3" t="s">
        <v>1096</v>
      </c>
      <c r="D86" s="3" t="s">
        <v>893</v>
      </c>
      <c r="E86" s="3">
        <v>1078</v>
      </c>
    </row>
    <row r="87" spans="1:5" x14ac:dyDescent="0.25">
      <c r="A87" s="3" t="s">
        <v>1097</v>
      </c>
      <c r="B87" s="3" t="s">
        <v>1098</v>
      </c>
      <c r="C87" s="3" t="s">
        <v>1099</v>
      </c>
      <c r="D87" s="3" t="s">
        <v>893</v>
      </c>
      <c r="E87" s="3">
        <v>642</v>
      </c>
    </row>
    <row r="88" spans="1:5" x14ac:dyDescent="0.25">
      <c r="A88" s="3" t="s">
        <v>1100</v>
      </c>
      <c r="B88" s="3" t="s">
        <v>1101</v>
      </c>
      <c r="C88" s="3" t="s">
        <v>1102</v>
      </c>
      <c r="D88" s="3" t="s">
        <v>893</v>
      </c>
      <c r="E88" s="3">
        <v>219</v>
      </c>
    </row>
    <row r="89" spans="1:5" x14ac:dyDescent="0.25">
      <c r="A89" s="3" t="s">
        <v>1103</v>
      </c>
      <c r="B89" s="3" t="s">
        <v>295</v>
      </c>
      <c r="C89" s="3" t="s">
        <v>1104</v>
      </c>
      <c r="D89" s="3" t="s">
        <v>893</v>
      </c>
      <c r="E89" s="3">
        <v>1086</v>
      </c>
    </row>
    <row r="90" spans="1:5" x14ac:dyDescent="0.25">
      <c r="A90" s="3" t="s">
        <v>1105</v>
      </c>
      <c r="B90" s="3" t="s">
        <v>1106</v>
      </c>
      <c r="C90" s="3" t="s">
        <v>1106</v>
      </c>
      <c r="D90" s="3" t="s">
        <v>893</v>
      </c>
      <c r="E90" s="3">
        <v>337</v>
      </c>
    </row>
    <row r="91" spans="1:5" x14ac:dyDescent="0.25">
      <c r="A91" s="3" t="s">
        <v>1107</v>
      </c>
      <c r="B91" s="3" t="s">
        <v>1108</v>
      </c>
      <c r="C91" s="3" t="s">
        <v>1109</v>
      </c>
      <c r="D91" s="3" t="s">
        <v>893</v>
      </c>
      <c r="E91" s="3">
        <v>790</v>
      </c>
    </row>
    <row r="92" spans="1:5" x14ac:dyDescent="0.25">
      <c r="A92" s="3" t="s">
        <v>1110</v>
      </c>
      <c r="B92" s="3" t="s">
        <v>1111</v>
      </c>
      <c r="C92" s="3" t="s">
        <v>1112</v>
      </c>
      <c r="D92" s="3" t="s">
        <v>893</v>
      </c>
      <c r="E92" s="3">
        <v>138</v>
      </c>
    </row>
    <row r="93" spans="1:5" x14ac:dyDescent="0.25">
      <c r="A93" s="3" t="s">
        <v>1113</v>
      </c>
      <c r="B93" s="3" t="s">
        <v>1114</v>
      </c>
      <c r="C93" s="3" t="s">
        <v>1115</v>
      </c>
      <c r="D93" s="3" t="s">
        <v>893</v>
      </c>
      <c r="E93" s="3">
        <v>168</v>
      </c>
    </row>
    <row r="94" spans="1:5" x14ac:dyDescent="0.25">
      <c r="A94" s="3" t="s">
        <v>1116</v>
      </c>
      <c r="B94" s="3" t="s">
        <v>1117</v>
      </c>
      <c r="C94" s="3" t="s">
        <v>1117</v>
      </c>
      <c r="D94" s="3" t="s">
        <v>893</v>
      </c>
      <c r="E94" s="3">
        <v>275</v>
      </c>
    </row>
    <row r="95" spans="1:5" x14ac:dyDescent="0.25">
      <c r="A95" s="3" t="s">
        <v>1118</v>
      </c>
      <c r="B95" s="3" t="s">
        <v>1119</v>
      </c>
      <c r="C95" s="3" t="s">
        <v>1119</v>
      </c>
      <c r="D95" s="3" t="s">
        <v>893</v>
      </c>
      <c r="E95" s="3">
        <v>169</v>
      </c>
    </row>
    <row r="96" spans="1:5" x14ac:dyDescent="0.25">
      <c r="A96" s="3" t="s">
        <v>1120</v>
      </c>
      <c r="B96" s="3" t="s">
        <v>1121</v>
      </c>
      <c r="C96" s="3" t="s">
        <v>1122</v>
      </c>
      <c r="D96" s="3" t="s">
        <v>893</v>
      </c>
      <c r="E96" s="3">
        <v>413</v>
      </c>
    </row>
    <row r="97" spans="1:5" x14ac:dyDescent="0.25">
      <c r="A97" s="3" t="s">
        <v>1123</v>
      </c>
      <c r="B97" s="3" t="s">
        <v>1124</v>
      </c>
      <c r="C97" s="3" t="s">
        <v>1124</v>
      </c>
      <c r="D97" s="3" t="s">
        <v>893</v>
      </c>
      <c r="E97" s="3">
        <v>2993</v>
      </c>
    </row>
    <row r="98" spans="1:5" x14ac:dyDescent="0.25">
      <c r="A98" s="3" t="s">
        <v>1125</v>
      </c>
      <c r="B98" s="3" t="s">
        <v>1126</v>
      </c>
      <c r="C98" s="3" t="s">
        <v>1126</v>
      </c>
      <c r="D98" s="3" t="s">
        <v>893</v>
      </c>
      <c r="E98" s="3">
        <v>223</v>
      </c>
    </row>
    <row r="99" spans="1:5" x14ac:dyDescent="0.25">
      <c r="A99" s="3" t="s">
        <v>1127</v>
      </c>
      <c r="B99" s="3" t="s">
        <v>1128</v>
      </c>
      <c r="C99" s="3" t="s">
        <v>1128</v>
      </c>
      <c r="D99" s="3" t="s">
        <v>893</v>
      </c>
      <c r="E99" s="3">
        <v>1384</v>
      </c>
    </row>
    <row r="100" spans="1:5" x14ac:dyDescent="0.25">
      <c r="A100" s="3" t="s">
        <v>1129</v>
      </c>
      <c r="B100" s="3" t="s">
        <v>1130</v>
      </c>
      <c r="C100" s="3" t="s">
        <v>1131</v>
      </c>
      <c r="D100" s="3" t="s">
        <v>893</v>
      </c>
      <c r="E100" s="3">
        <v>135</v>
      </c>
    </row>
    <row r="101" spans="1:5" x14ac:dyDescent="0.25">
      <c r="A101" s="3" t="s">
        <v>1132</v>
      </c>
      <c r="B101" s="3" t="s">
        <v>1133</v>
      </c>
      <c r="C101" s="3" t="s">
        <v>1134</v>
      </c>
      <c r="D101" s="3" t="s">
        <v>893</v>
      </c>
      <c r="E101" s="3">
        <v>15</v>
      </c>
    </row>
    <row r="102" spans="1:5" x14ac:dyDescent="0.25">
      <c r="A102" s="3" t="s">
        <v>1135</v>
      </c>
      <c r="B102" s="3" t="s">
        <v>1136</v>
      </c>
      <c r="C102" s="3" t="s">
        <v>1137</v>
      </c>
      <c r="D102" s="3" t="s">
        <v>893</v>
      </c>
      <c r="E102" s="3">
        <v>1107</v>
      </c>
    </row>
    <row r="103" spans="1:5" x14ac:dyDescent="0.25">
      <c r="A103" s="3" t="s">
        <v>1138</v>
      </c>
      <c r="B103" s="3" t="s">
        <v>1139</v>
      </c>
      <c r="C103" s="3" t="s">
        <v>1140</v>
      </c>
      <c r="D103" s="3" t="s">
        <v>893</v>
      </c>
      <c r="E103" s="3">
        <v>25</v>
      </c>
    </row>
    <row r="104" spans="1:5" x14ac:dyDescent="0.25">
      <c r="A104" s="3" t="s">
        <v>1141</v>
      </c>
      <c r="B104" s="3" t="s">
        <v>1142</v>
      </c>
      <c r="C104" s="3" t="s">
        <v>1142</v>
      </c>
      <c r="D104" s="3" t="s">
        <v>893</v>
      </c>
      <c r="E104" s="3">
        <v>2908</v>
      </c>
    </row>
    <row r="105" spans="1:5" x14ac:dyDescent="0.25">
      <c r="A105" s="3" t="s">
        <v>1143</v>
      </c>
      <c r="B105" s="3" t="s">
        <v>1144</v>
      </c>
      <c r="C105" s="3" t="s">
        <v>1144</v>
      </c>
      <c r="D105" s="3" t="s">
        <v>893</v>
      </c>
      <c r="E105" s="3">
        <v>81</v>
      </c>
    </row>
    <row r="106" spans="1:5" x14ac:dyDescent="0.25">
      <c r="A106" s="3" t="s">
        <v>1145</v>
      </c>
      <c r="B106" s="3" t="s">
        <v>1146</v>
      </c>
      <c r="C106" s="3" t="s">
        <v>1146</v>
      </c>
      <c r="D106" s="3" t="s">
        <v>893</v>
      </c>
      <c r="E106" s="3">
        <v>1</v>
      </c>
    </row>
    <row r="107" spans="1:5" x14ac:dyDescent="0.25">
      <c r="A107" s="3" t="s">
        <v>1147</v>
      </c>
      <c r="B107" s="3" t="s">
        <v>1148</v>
      </c>
      <c r="C107" s="3" t="s">
        <v>1148</v>
      </c>
      <c r="D107" s="3" t="s">
        <v>893</v>
      </c>
      <c r="E107" s="3">
        <v>5</v>
      </c>
    </row>
    <row r="108" spans="1:5" x14ac:dyDescent="0.25">
      <c r="A108" s="3" t="s">
        <v>1149</v>
      </c>
      <c r="B108" s="3" t="s">
        <v>1150</v>
      </c>
      <c r="C108" s="3" t="s">
        <v>1151</v>
      </c>
      <c r="D108" s="3" t="s">
        <v>893</v>
      </c>
      <c r="E108" s="3">
        <v>1</v>
      </c>
    </row>
    <row r="109" spans="1:5" x14ac:dyDescent="0.25">
      <c r="A109" s="3" t="s">
        <v>1152</v>
      </c>
      <c r="B109" s="3" t="s">
        <v>1153</v>
      </c>
      <c r="C109" s="3" t="s">
        <v>1154</v>
      </c>
      <c r="D109" s="3" t="s">
        <v>893</v>
      </c>
      <c r="E109" s="3">
        <v>15</v>
      </c>
    </row>
    <row r="110" spans="1:5" x14ac:dyDescent="0.25">
      <c r="A110" s="3" t="s">
        <v>1155</v>
      </c>
      <c r="B110" s="3" t="s">
        <v>1156</v>
      </c>
      <c r="C110" s="3" t="s">
        <v>1157</v>
      </c>
      <c r="D110" s="3" t="s">
        <v>893</v>
      </c>
      <c r="E110" s="3">
        <v>1454</v>
      </c>
    </row>
    <row r="111" spans="1:5" x14ac:dyDescent="0.25">
      <c r="A111" s="3" t="s">
        <v>1158</v>
      </c>
      <c r="B111" s="3" t="s">
        <v>299</v>
      </c>
      <c r="C111" s="3" t="s">
        <v>299</v>
      </c>
      <c r="D111" s="3" t="s">
        <v>893</v>
      </c>
      <c r="E111" s="3">
        <v>5905</v>
      </c>
    </row>
    <row r="112" spans="1:5" x14ac:dyDescent="0.25">
      <c r="A112" s="3" t="s">
        <v>1159</v>
      </c>
      <c r="B112" s="3" t="s">
        <v>1160</v>
      </c>
      <c r="C112" s="3" t="s">
        <v>1160</v>
      </c>
      <c r="D112" s="3" t="s">
        <v>893</v>
      </c>
      <c r="E112" s="3">
        <v>4740</v>
      </c>
    </row>
    <row r="113" spans="1:5" x14ac:dyDescent="0.25">
      <c r="A113" s="3" t="s">
        <v>1161</v>
      </c>
      <c r="B113" s="3" t="s">
        <v>1162</v>
      </c>
      <c r="C113" s="3" t="s">
        <v>1163</v>
      </c>
      <c r="D113" s="3" t="s">
        <v>893</v>
      </c>
      <c r="E113" s="3">
        <v>10</v>
      </c>
    </row>
    <row r="114" spans="1:5" x14ac:dyDescent="0.25">
      <c r="A114" s="3" t="s">
        <v>1164</v>
      </c>
      <c r="B114" s="3" t="s">
        <v>1165</v>
      </c>
      <c r="C114" s="3" t="s">
        <v>1165</v>
      </c>
      <c r="D114" s="3" t="s">
        <v>893</v>
      </c>
      <c r="E114" s="3">
        <v>1075</v>
      </c>
    </row>
    <row r="115" spans="1:5" x14ac:dyDescent="0.25">
      <c r="A115" s="3" t="s">
        <v>1166</v>
      </c>
      <c r="B115" s="3" t="s">
        <v>1167</v>
      </c>
      <c r="C115" s="3" t="s">
        <v>1167</v>
      </c>
      <c r="D115" s="3" t="s">
        <v>893</v>
      </c>
      <c r="E115" s="3">
        <v>3</v>
      </c>
    </row>
  </sheetData>
  <mergeCells count="1">
    <mergeCell ref="A3:B3"/>
  </mergeCells>
  <hyperlinks>
    <hyperlink ref="A3:B3" location="Índice!A1" display="Regresar al Índice"/>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E127"/>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1313</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1168</v>
      </c>
      <c r="E6" s="3">
        <v>120</v>
      </c>
    </row>
    <row r="7" spans="1:5" x14ac:dyDescent="0.25">
      <c r="A7" s="3" t="s">
        <v>894</v>
      </c>
      <c r="B7" s="3" t="s">
        <v>895</v>
      </c>
      <c r="C7" s="3" t="s">
        <v>896</v>
      </c>
      <c r="D7" s="3" t="s">
        <v>1168</v>
      </c>
      <c r="E7" s="3">
        <v>869</v>
      </c>
    </row>
    <row r="8" spans="1:5" x14ac:dyDescent="0.25">
      <c r="A8" s="3" t="s">
        <v>897</v>
      </c>
      <c r="B8" s="3" t="s">
        <v>898</v>
      </c>
      <c r="C8" s="3" t="s">
        <v>899</v>
      </c>
      <c r="D8" s="3" t="s">
        <v>1168</v>
      </c>
      <c r="E8" s="3">
        <v>373</v>
      </c>
    </row>
    <row r="9" spans="1:5" x14ac:dyDescent="0.25">
      <c r="A9" s="3" t="s">
        <v>902</v>
      </c>
      <c r="B9" s="3" t="s">
        <v>903</v>
      </c>
      <c r="C9" s="3" t="s">
        <v>904</v>
      </c>
      <c r="D9" s="3" t="s">
        <v>1168</v>
      </c>
      <c r="E9" s="3">
        <v>67</v>
      </c>
    </row>
    <row r="10" spans="1:5" x14ac:dyDescent="0.25">
      <c r="A10" s="3" t="s">
        <v>905</v>
      </c>
      <c r="B10" s="3" t="s">
        <v>906</v>
      </c>
      <c r="C10" s="3" t="s">
        <v>906</v>
      </c>
      <c r="D10" s="3" t="s">
        <v>1168</v>
      </c>
      <c r="E10" s="3">
        <v>1386</v>
      </c>
    </row>
    <row r="11" spans="1:5" x14ac:dyDescent="0.25">
      <c r="A11" s="3" t="s">
        <v>907</v>
      </c>
      <c r="B11" s="3" t="s">
        <v>908</v>
      </c>
      <c r="C11" s="3" t="s">
        <v>909</v>
      </c>
      <c r="D11" s="3" t="s">
        <v>1168</v>
      </c>
      <c r="E11" s="3">
        <v>7</v>
      </c>
    </row>
    <row r="12" spans="1:5" x14ac:dyDescent="0.25">
      <c r="A12" s="3" t="s">
        <v>910</v>
      </c>
      <c r="B12" s="3" t="s">
        <v>911</v>
      </c>
      <c r="C12" s="3" t="s">
        <v>911</v>
      </c>
      <c r="D12" s="3" t="s">
        <v>1168</v>
      </c>
      <c r="E12" s="3">
        <v>1910</v>
      </c>
    </row>
    <row r="13" spans="1:5" x14ac:dyDescent="0.25">
      <c r="A13" s="3" t="s">
        <v>912</v>
      </c>
      <c r="B13" s="3" t="s">
        <v>913</v>
      </c>
      <c r="C13" s="3" t="s">
        <v>913</v>
      </c>
      <c r="D13" s="3" t="s">
        <v>1168</v>
      </c>
      <c r="E13" s="3">
        <v>134</v>
      </c>
    </row>
    <row r="14" spans="1:5" x14ac:dyDescent="0.25">
      <c r="A14" s="3" t="s">
        <v>1169</v>
      </c>
      <c r="B14" s="3" t="s">
        <v>1170</v>
      </c>
      <c r="C14" s="3" t="s">
        <v>1171</v>
      </c>
      <c r="D14" s="3" t="s">
        <v>1168</v>
      </c>
      <c r="E14" s="3">
        <v>11</v>
      </c>
    </row>
    <row r="15" spans="1:5" x14ac:dyDescent="0.25">
      <c r="A15" s="3" t="s">
        <v>914</v>
      </c>
      <c r="B15" s="3" t="s">
        <v>915</v>
      </c>
      <c r="C15" s="3" t="s">
        <v>915</v>
      </c>
      <c r="D15" s="3" t="s">
        <v>1168</v>
      </c>
      <c r="E15" s="3">
        <v>6</v>
      </c>
    </row>
    <row r="16" spans="1:5" x14ac:dyDescent="0.25">
      <c r="A16" s="3" t="s">
        <v>1172</v>
      </c>
      <c r="B16" s="3" t="s">
        <v>1173</v>
      </c>
      <c r="C16" s="3" t="s">
        <v>1173</v>
      </c>
      <c r="D16" s="3" t="s">
        <v>1168</v>
      </c>
      <c r="E16" s="3">
        <v>8</v>
      </c>
    </row>
    <row r="17" spans="1:5" x14ac:dyDescent="0.25">
      <c r="A17" s="3" t="s">
        <v>916</v>
      </c>
      <c r="B17" s="3" t="s">
        <v>917</v>
      </c>
      <c r="C17" s="3" t="s">
        <v>918</v>
      </c>
      <c r="D17" s="3" t="s">
        <v>1168</v>
      </c>
      <c r="E17" s="3">
        <v>1366</v>
      </c>
    </row>
    <row r="18" spans="1:5" x14ac:dyDescent="0.25">
      <c r="A18" s="3" t="s">
        <v>919</v>
      </c>
      <c r="B18" s="3" t="s">
        <v>920</v>
      </c>
      <c r="C18" s="3" t="s">
        <v>920</v>
      </c>
      <c r="D18" s="3" t="s">
        <v>1168</v>
      </c>
      <c r="E18" s="3">
        <v>20</v>
      </c>
    </row>
    <row r="19" spans="1:5" x14ac:dyDescent="0.25">
      <c r="A19" s="3" t="s">
        <v>921</v>
      </c>
      <c r="B19" s="3" t="s">
        <v>922</v>
      </c>
      <c r="C19" s="3" t="s">
        <v>923</v>
      </c>
      <c r="D19" s="3" t="s">
        <v>1168</v>
      </c>
      <c r="E19" s="3">
        <v>2276</v>
      </c>
    </row>
    <row r="20" spans="1:5" x14ac:dyDescent="0.25">
      <c r="A20" s="3" t="s">
        <v>924</v>
      </c>
      <c r="B20" s="3" t="s">
        <v>925</v>
      </c>
      <c r="C20" s="3" t="s">
        <v>926</v>
      </c>
      <c r="D20" s="3" t="s">
        <v>1168</v>
      </c>
      <c r="E20" s="3">
        <v>165</v>
      </c>
    </row>
    <row r="21" spans="1:5" x14ac:dyDescent="0.25">
      <c r="A21" s="3" t="s">
        <v>927</v>
      </c>
      <c r="B21" s="3" t="s">
        <v>928</v>
      </c>
      <c r="C21" s="3" t="s">
        <v>928</v>
      </c>
      <c r="D21" s="3" t="s">
        <v>1168</v>
      </c>
      <c r="E21" s="3">
        <v>96</v>
      </c>
    </row>
    <row r="22" spans="1:5" x14ac:dyDescent="0.25">
      <c r="A22" s="3" t="s">
        <v>929</v>
      </c>
      <c r="B22" s="3" t="s">
        <v>930</v>
      </c>
      <c r="C22" s="3" t="s">
        <v>930</v>
      </c>
      <c r="D22" s="3" t="s">
        <v>1168</v>
      </c>
      <c r="E22" s="3">
        <v>1514</v>
      </c>
    </row>
    <row r="23" spans="1:5" x14ac:dyDescent="0.25">
      <c r="A23" s="3" t="s">
        <v>1174</v>
      </c>
      <c r="B23" s="3" t="s">
        <v>1175</v>
      </c>
      <c r="C23" s="3" t="s">
        <v>1175</v>
      </c>
      <c r="D23" s="3" t="s">
        <v>1168</v>
      </c>
      <c r="E23" s="3">
        <v>9</v>
      </c>
    </row>
    <row r="24" spans="1:5" x14ac:dyDescent="0.25">
      <c r="A24" s="3" t="s">
        <v>931</v>
      </c>
      <c r="B24" s="3" t="s">
        <v>932</v>
      </c>
      <c r="C24" s="3" t="s">
        <v>932</v>
      </c>
      <c r="D24" s="3" t="s">
        <v>1168</v>
      </c>
      <c r="E24" s="3">
        <v>35</v>
      </c>
    </row>
    <row r="25" spans="1:5" x14ac:dyDescent="0.25">
      <c r="A25" s="3" t="s">
        <v>933</v>
      </c>
      <c r="B25" s="3" t="s">
        <v>934</v>
      </c>
      <c r="C25" s="3" t="s">
        <v>934</v>
      </c>
      <c r="D25" s="3" t="s">
        <v>1168</v>
      </c>
      <c r="E25" s="3">
        <v>301</v>
      </c>
    </row>
    <row r="26" spans="1:5" x14ac:dyDescent="0.25">
      <c r="A26" s="3" t="s">
        <v>935</v>
      </c>
      <c r="B26" s="3" t="s">
        <v>936</v>
      </c>
      <c r="C26" s="3" t="s">
        <v>937</v>
      </c>
      <c r="D26" s="3" t="s">
        <v>1168</v>
      </c>
      <c r="E26" s="3">
        <v>695</v>
      </c>
    </row>
    <row r="27" spans="1:5" x14ac:dyDescent="0.25">
      <c r="A27" s="3" t="s">
        <v>938</v>
      </c>
      <c r="B27" s="3" t="s">
        <v>939</v>
      </c>
      <c r="C27" s="3" t="s">
        <v>940</v>
      </c>
      <c r="D27" s="3" t="s">
        <v>1168</v>
      </c>
      <c r="E27" s="3">
        <v>6009</v>
      </c>
    </row>
    <row r="28" spans="1:5" x14ac:dyDescent="0.25">
      <c r="A28" s="3" t="s">
        <v>941</v>
      </c>
      <c r="B28" s="3" t="s">
        <v>942</v>
      </c>
      <c r="C28" s="3" t="s">
        <v>942</v>
      </c>
      <c r="D28" s="3" t="s">
        <v>1168</v>
      </c>
      <c r="E28" s="3">
        <v>695</v>
      </c>
    </row>
    <row r="29" spans="1:5" x14ac:dyDescent="0.25">
      <c r="A29" s="3" t="s">
        <v>943</v>
      </c>
      <c r="B29" s="3" t="s">
        <v>944</v>
      </c>
      <c r="C29" s="3" t="s">
        <v>945</v>
      </c>
      <c r="D29" s="3" t="s">
        <v>1168</v>
      </c>
      <c r="E29" s="3">
        <v>255</v>
      </c>
    </row>
    <row r="30" spans="1:5" x14ac:dyDescent="0.25">
      <c r="A30" s="3" t="s">
        <v>946</v>
      </c>
      <c r="B30" s="3" t="s">
        <v>947</v>
      </c>
      <c r="C30" s="3" t="s">
        <v>948</v>
      </c>
      <c r="D30" s="3" t="s">
        <v>1168</v>
      </c>
      <c r="E30" s="3">
        <v>12</v>
      </c>
    </row>
    <row r="31" spans="1:5" x14ac:dyDescent="0.25">
      <c r="A31" s="3" t="s">
        <v>949</v>
      </c>
      <c r="B31" s="3" t="s">
        <v>950</v>
      </c>
      <c r="C31" s="3" t="s">
        <v>951</v>
      </c>
      <c r="D31" s="3" t="s">
        <v>1168</v>
      </c>
      <c r="E31" s="3">
        <v>2</v>
      </c>
    </row>
    <row r="32" spans="1:5" x14ac:dyDescent="0.25">
      <c r="A32" s="3" t="s">
        <v>952</v>
      </c>
      <c r="B32" s="3" t="s">
        <v>953</v>
      </c>
      <c r="C32" s="3" t="s">
        <v>953</v>
      </c>
      <c r="D32" s="3" t="s">
        <v>1168</v>
      </c>
      <c r="E32" s="3">
        <v>4</v>
      </c>
    </row>
    <row r="33" spans="1:5" x14ac:dyDescent="0.25">
      <c r="A33" s="3" t="s">
        <v>954</v>
      </c>
      <c r="B33" s="3" t="s">
        <v>955</v>
      </c>
      <c r="C33" s="3" t="s">
        <v>956</v>
      </c>
      <c r="D33" s="3" t="s">
        <v>1168</v>
      </c>
      <c r="E33" s="3">
        <v>103</v>
      </c>
    </row>
    <row r="34" spans="1:5" x14ac:dyDescent="0.25">
      <c r="A34" s="3" t="s">
        <v>957</v>
      </c>
      <c r="B34" s="3" t="s">
        <v>958</v>
      </c>
      <c r="C34" s="3" t="s">
        <v>958</v>
      </c>
      <c r="D34" s="3" t="s">
        <v>1168</v>
      </c>
      <c r="E34" s="3">
        <v>1441</v>
      </c>
    </row>
    <row r="35" spans="1:5" x14ac:dyDescent="0.25">
      <c r="A35" s="3" t="s">
        <v>959</v>
      </c>
      <c r="B35" s="3" t="s">
        <v>960</v>
      </c>
      <c r="C35" s="3" t="s">
        <v>960</v>
      </c>
      <c r="D35" s="3" t="s">
        <v>1168</v>
      </c>
      <c r="E35" s="3">
        <v>0</v>
      </c>
    </row>
    <row r="36" spans="1:5" x14ac:dyDescent="0.25">
      <c r="A36" s="3" t="s">
        <v>961</v>
      </c>
      <c r="B36" s="3" t="s">
        <v>962</v>
      </c>
      <c r="C36" s="3" t="s">
        <v>963</v>
      </c>
      <c r="D36" s="3" t="s">
        <v>1168</v>
      </c>
      <c r="E36" s="3">
        <v>18</v>
      </c>
    </row>
    <row r="37" spans="1:5" x14ac:dyDescent="0.25">
      <c r="A37" s="3" t="s">
        <v>964</v>
      </c>
      <c r="B37" s="3" t="s">
        <v>965</v>
      </c>
      <c r="C37" s="3" t="s">
        <v>965</v>
      </c>
      <c r="D37" s="3" t="s">
        <v>1168</v>
      </c>
      <c r="E37" s="3">
        <v>190</v>
      </c>
    </row>
    <row r="38" spans="1:5" x14ac:dyDescent="0.25">
      <c r="A38" s="3" t="s">
        <v>966</v>
      </c>
      <c r="B38" s="3" t="s">
        <v>967</v>
      </c>
      <c r="C38" s="3" t="s">
        <v>967</v>
      </c>
      <c r="D38" s="3" t="s">
        <v>1168</v>
      </c>
      <c r="E38" s="3">
        <v>1</v>
      </c>
    </row>
    <row r="39" spans="1:5" x14ac:dyDescent="0.25">
      <c r="A39" s="3" t="s">
        <v>968</v>
      </c>
      <c r="B39" s="3" t="s">
        <v>969</v>
      </c>
      <c r="C39" s="3" t="s">
        <v>970</v>
      </c>
      <c r="D39" s="3" t="s">
        <v>1168</v>
      </c>
      <c r="E39" s="3">
        <v>703</v>
      </c>
    </row>
    <row r="40" spans="1:5" x14ac:dyDescent="0.25">
      <c r="A40" s="3" t="s">
        <v>971</v>
      </c>
      <c r="B40" s="3" t="s">
        <v>972</v>
      </c>
      <c r="C40" s="3" t="s">
        <v>973</v>
      </c>
      <c r="D40" s="3" t="s">
        <v>1168</v>
      </c>
      <c r="E40" s="3">
        <v>210</v>
      </c>
    </row>
    <row r="41" spans="1:5" x14ac:dyDescent="0.25">
      <c r="A41" s="3" t="s">
        <v>974</v>
      </c>
      <c r="B41" s="3" t="s">
        <v>975</v>
      </c>
      <c r="C41" s="3" t="s">
        <v>975</v>
      </c>
      <c r="D41" s="3" t="s">
        <v>1168</v>
      </c>
      <c r="E41" s="3">
        <v>967</v>
      </c>
    </row>
    <row r="42" spans="1:5" x14ac:dyDescent="0.25">
      <c r="A42" s="3" t="s">
        <v>976</v>
      </c>
      <c r="B42" s="3" t="s">
        <v>977</v>
      </c>
      <c r="C42" s="3" t="s">
        <v>977</v>
      </c>
      <c r="D42" s="3" t="s">
        <v>1168</v>
      </c>
      <c r="E42" s="3">
        <v>1</v>
      </c>
    </row>
    <row r="43" spans="1:5" x14ac:dyDescent="0.25">
      <c r="A43" s="3" t="s">
        <v>978</v>
      </c>
      <c r="B43" s="3" t="s">
        <v>6</v>
      </c>
      <c r="C43" s="3" t="s">
        <v>6</v>
      </c>
      <c r="D43" s="3" t="s">
        <v>1168</v>
      </c>
      <c r="E43" s="3">
        <v>152594</v>
      </c>
    </row>
    <row r="44" spans="1:5" x14ac:dyDescent="0.25">
      <c r="A44" s="3" t="s">
        <v>979</v>
      </c>
      <c r="B44" s="3" t="s">
        <v>980</v>
      </c>
      <c r="C44" s="3" t="s">
        <v>980</v>
      </c>
      <c r="D44" s="3" t="s">
        <v>1168</v>
      </c>
      <c r="E44" s="3">
        <v>7</v>
      </c>
    </row>
    <row r="45" spans="1:5" x14ac:dyDescent="0.25">
      <c r="A45" s="3" t="s">
        <v>981</v>
      </c>
      <c r="B45" s="3" t="s">
        <v>982</v>
      </c>
      <c r="C45" s="3" t="s">
        <v>983</v>
      </c>
      <c r="D45" s="3" t="s">
        <v>1168</v>
      </c>
      <c r="E45" s="3">
        <v>39</v>
      </c>
    </row>
    <row r="46" spans="1:5" x14ac:dyDescent="0.25">
      <c r="A46" s="3" t="s">
        <v>1176</v>
      </c>
      <c r="B46" s="3" t="s">
        <v>1177</v>
      </c>
      <c r="C46" s="3" t="s">
        <v>1178</v>
      </c>
      <c r="D46" s="3" t="s">
        <v>1168</v>
      </c>
      <c r="E46" s="3">
        <v>37</v>
      </c>
    </row>
    <row r="47" spans="1:5" x14ac:dyDescent="0.25">
      <c r="A47" s="3" t="s">
        <v>984</v>
      </c>
      <c r="B47" s="3" t="s">
        <v>985</v>
      </c>
      <c r="C47" s="3" t="s">
        <v>985</v>
      </c>
      <c r="D47" s="3" t="s">
        <v>1168</v>
      </c>
      <c r="E47" s="3">
        <v>174</v>
      </c>
    </row>
    <row r="48" spans="1:5" x14ac:dyDescent="0.25">
      <c r="A48" s="3" t="s">
        <v>986</v>
      </c>
      <c r="B48" s="3" t="s">
        <v>987</v>
      </c>
      <c r="C48" s="3" t="s">
        <v>988</v>
      </c>
      <c r="D48" s="3" t="s">
        <v>1168</v>
      </c>
      <c r="E48" s="3">
        <v>360</v>
      </c>
    </row>
    <row r="49" spans="1:5" x14ac:dyDescent="0.25">
      <c r="A49" s="3" t="s">
        <v>989</v>
      </c>
      <c r="B49" s="3" t="s">
        <v>990</v>
      </c>
      <c r="C49" s="3" t="s">
        <v>991</v>
      </c>
      <c r="D49" s="3" t="s">
        <v>1168</v>
      </c>
      <c r="E49" s="3">
        <v>188</v>
      </c>
    </row>
    <row r="50" spans="1:5" x14ac:dyDescent="0.25">
      <c r="A50" s="3" t="s">
        <v>992</v>
      </c>
      <c r="B50" s="3" t="s">
        <v>993</v>
      </c>
      <c r="C50" s="3" t="s">
        <v>994</v>
      </c>
      <c r="D50" s="3" t="s">
        <v>1168</v>
      </c>
      <c r="E50" s="3">
        <v>636</v>
      </c>
    </row>
    <row r="51" spans="1:5" x14ac:dyDescent="0.25">
      <c r="A51" s="3" t="s">
        <v>995</v>
      </c>
      <c r="B51" s="3" t="s">
        <v>996</v>
      </c>
      <c r="C51" s="3" t="s">
        <v>996</v>
      </c>
      <c r="D51" s="3" t="s">
        <v>1168</v>
      </c>
      <c r="E51" s="3">
        <v>329</v>
      </c>
    </row>
    <row r="52" spans="1:5" x14ac:dyDescent="0.25">
      <c r="A52" s="3" t="s">
        <v>997</v>
      </c>
      <c r="B52" s="3" t="s">
        <v>262</v>
      </c>
      <c r="C52" s="3" t="s">
        <v>998</v>
      </c>
      <c r="D52" s="3" t="s">
        <v>1168</v>
      </c>
      <c r="E52" s="3">
        <v>62</v>
      </c>
    </row>
    <row r="53" spans="1:5" x14ac:dyDescent="0.25">
      <c r="A53" s="3" t="s">
        <v>1179</v>
      </c>
      <c r="B53" s="3" t="s">
        <v>1180</v>
      </c>
      <c r="C53" s="3" t="s">
        <v>1181</v>
      </c>
      <c r="D53" s="3" t="s">
        <v>1168</v>
      </c>
      <c r="E53" s="3">
        <v>31</v>
      </c>
    </row>
    <row r="54" spans="1:5" x14ac:dyDescent="0.25">
      <c r="A54" s="3" t="s">
        <v>999</v>
      </c>
      <c r="B54" s="3" t="s">
        <v>1000</v>
      </c>
      <c r="C54" s="3" t="s">
        <v>1000</v>
      </c>
      <c r="D54" s="3" t="s">
        <v>1168</v>
      </c>
      <c r="E54" s="3">
        <v>430</v>
      </c>
    </row>
    <row r="55" spans="1:5" x14ac:dyDescent="0.25">
      <c r="A55" s="3" t="s">
        <v>1001</v>
      </c>
      <c r="B55" s="3" t="s">
        <v>1002</v>
      </c>
      <c r="C55" s="3" t="s">
        <v>1003</v>
      </c>
      <c r="D55" s="3" t="s">
        <v>1168</v>
      </c>
      <c r="E55" s="3">
        <v>64</v>
      </c>
    </row>
    <row r="56" spans="1:5" x14ac:dyDescent="0.25">
      <c r="A56" s="3" t="s">
        <v>1004</v>
      </c>
      <c r="B56" s="3" t="s">
        <v>1005</v>
      </c>
      <c r="C56" s="3" t="s">
        <v>1006</v>
      </c>
      <c r="D56" s="3" t="s">
        <v>1168</v>
      </c>
      <c r="E56" s="3">
        <v>34</v>
      </c>
    </row>
    <row r="57" spans="1:5" x14ac:dyDescent="0.25">
      <c r="A57" s="3" t="s">
        <v>1007</v>
      </c>
      <c r="B57" s="3" t="s">
        <v>1008</v>
      </c>
      <c r="C57" s="3" t="s">
        <v>1009</v>
      </c>
      <c r="D57" s="3" t="s">
        <v>1168</v>
      </c>
      <c r="E57" s="3">
        <v>3745</v>
      </c>
    </row>
    <row r="58" spans="1:5" x14ac:dyDescent="0.25">
      <c r="A58" s="3" t="s">
        <v>1010</v>
      </c>
      <c r="B58" s="3" t="s">
        <v>1011</v>
      </c>
      <c r="C58" s="3" t="s">
        <v>1012</v>
      </c>
      <c r="D58" s="3" t="s">
        <v>1168</v>
      </c>
      <c r="E58" s="3">
        <v>29</v>
      </c>
    </row>
    <row r="59" spans="1:5" x14ac:dyDescent="0.25">
      <c r="A59" s="3" t="s">
        <v>1013</v>
      </c>
      <c r="B59" s="3" t="s">
        <v>1014</v>
      </c>
      <c r="C59" s="3" t="s">
        <v>1014</v>
      </c>
      <c r="D59" s="3" t="s">
        <v>1168</v>
      </c>
      <c r="E59" s="3">
        <v>317</v>
      </c>
    </row>
    <row r="60" spans="1:5" x14ac:dyDescent="0.25">
      <c r="A60" s="3" t="s">
        <v>1015</v>
      </c>
      <c r="B60" s="3" t="s">
        <v>1016</v>
      </c>
      <c r="C60" s="3" t="s">
        <v>1017</v>
      </c>
      <c r="D60" s="3" t="s">
        <v>1168</v>
      </c>
      <c r="E60" s="3">
        <v>15</v>
      </c>
    </row>
    <row r="61" spans="1:5" x14ac:dyDescent="0.25">
      <c r="A61" s="3" t="s">
        <v>1018</v>
      </c>
      <c r="B61" s="3" t="s">
        <v>1019</v>
      </c>
      <c r="C61" s="3" t="s">
        <v>1019</v>
      </c>
      <c r="D61" s="3" t="s">
        <v>1168</v>
      </c>
      <c r="E61" s="3">
        <v>212</v>
      </c>
    </row>
    <row r="62" spans="1:5" x14ac:dyDescent="0.25">
      <c r="A62" s="3" t="s">
        <v>1020</v>
      </c>
      <c r="B62" s="3" t="s">
        <v>1021</v>
      </c>
      <c r="C62" s="3" t="s">
        <v>1021</v>
      </c>
      <c r="D62" s="3" t="s">
        <v>1168</v>
      </c>
      <c r="E62" s="3">
        <v>112</v>
      </c>
    </row>
    <row r="63" spans="1:5" x14ac:dyDescent="0.25">
      <c r="A63" s="3" t="s">
        <v>1182</v>
      </c>
      <c r="B63" s="3" t="s">
        <v>1183</v>
      </c>
      <c r="C63" s="3" t="s">
        <v>1184</v>
      </c>
      <c r="D63" s="3" t="s">
        <v>1168</v>
      </c>
      <c r="E63" s="3">
        <v>1</v>
      </c>
    </row>
    <row r="64" spans="1:5" x14ac:dyDescent="0.25">
      <c r="A64" s="3" t="s">
        <v>1185</v>
      </c>
      <c r="B64" s="3" t="s">
        <v>1186</v>
      </c>
      <c r="C64" s="3" t="s">
        <v>1186</v>
      </c>
      <c r="D64" s="3" t="s">
        <v>1168</v>
      </c>
      <c r="E64" s="3">
        <v>6</v>
      </c>
    </row>
    <row r="65" spans="1:5" x14ac:dyDescent="0.25">
      <c r="A65" s="3" t="s">
        <v>1022</v>
      </c>
      <c r="B65" s="3" t="s">
        <v>1023</v>
      </c>
      <c r="C65" s="3" t="s">
        <v>1024</v>
      </c>
      <c r="D65" s="3" t="s">
        <v>1168</v>
      </c>
      <c r="E65" s="3">
        <v>10</v>
      </c>
    </row>
    <row r="66" spans="1:5" x14ac:dyDescent="0.25">
      <c r="A66" s="3" t="s">
        <v>1025</v>
      </c>
      <c r="B66" s="3" t="s">
        <v>1026</v>
      </c>
      <c r="C66" s="3" t="s">
        <v>1027</v>
      </c>
      <c r="D66" s="3" t="s">
        <v>1168</v>
      </c>
      <c r="E66" s="3">
        <v>5048</v>
      </c>
    </row>
    <row r="67" spans="1:5" x14ac:dyDescent="0.25">
      <c r="A67" s="3" t="s">
        <v>1028</v>
      </c>
      <c r="B67" s="3" t="s">
        <v>1029</v>
      </c>
      <c r="C67" s="3" t="s">
        <v>1030</v>
      </c>
      <c r="D67" s="3" t="s">
        <v>1168</v>
      </c>
      <c r="E67" s="3">
        <v>283</v>
      </c>
    </row>
    <row r="68" spans="1:5" x14ac:dyDescent="0.25">
      <c r="A68" s="3" t="s">
        <v>1031</v>
      </c>
      <c r="B68" s="3" t="s">
        <v>1032</v>
      </c>
      <c r="C68" s="3" t="s">
        <v>1032</v>
      </c>
      <c r="D68" s="3" t="s">
        <v>1168</v>
      </c>
      <c r="E68" s="3">
        <v>43</v>
      </c>
    </row>
    <row r="69" spans="1:5" x14ac:dyDescent="0.25">
      <c r="A69" s="3" t="s">
        <v>1033</v>
      </c>
      <c r="B69" s="3" t="s">
        <v>1034</v>
      </c>
      <c r="C69" s="3" t="s">
        <v>1035</v>
      </c>
      <c r="D69" s="3" t="s">
        <v>1168</v>
      </c>
      <c r="E69" s="3">
        <v>583</v>
      </c>
    </row>
    <row r="70" spans="1:5" x14ac:dyDescent="0.25">
      <c r="A70" s="3" t="s">
        <v>1036</v>
      </c>
      <c r="B70" s="3" t="s">
        <v>1037</v>
      </c>
      <c r="C70" s="3" t="s">
        <v>1037</v>
      </c>
      <c r="D70" s="3" t="s">
        <v>1168</v>
      </c>
      <c r="E70" s="3">
        <v>13571</v>
      </c>
    </row>
    <row r="71" spans="1:5" x14ac:dyDescent="0.25">
      <c r="A71" s="3" t="s">
        <v>1038</v>
      </c>
      <c r="B71" s="3" t="s">
        <v>1039</v>
      </c>
      <c r="C71" s="3" t="s">
        <v>1040</v>
      </c>
      <c r="D71" s="3" t="s">
        <v>1168</v>
      </c>
      <c r="E71" s="3">
        <v>53</v>
      </c>
    </row>
    <row r="72" spans="1:5" x14ac:dyDescent="0.25">
      <c r="A72" s="3" t="s">
        <v>1187</v>
      </c>
      <c r="B72" s="3" t="s">
        <v>1188</v>
      </c>
      <c r="C72" s="3" t="s">
        <v>1188</v>
      </c>
      <c r="D72" s="3" t="s">
        <v>1168</v>
      </c>
      <c r="E72" s="3">
        <v>6</v>
      </c>
    </row>
    <row r="73" spans="1:5" x14ac:dyDescent="0.25">
      <c r="A73" s="3" t="s">
        <v>1041</v>
      </c>
      <c r="B73" s="3" t="s">
        <v>1042</v>
      </c>
      <c r="C73" s="3" t="s">
        <v>1042</v>
      </c>
      <c r="D73" s="3" t="s">
        <v>1168</v>
      </c>
      <c r="E73" s="3">
        <v>3387</v>
      </c>
    </row>
    <row r="74" spans="1:5" x14ac:dyDescent="0.25">
      <c r="A74" s="3" t="s">
        <v>1043</v>
      </c>
      <c r="B74" s="3" t="s">
        <v>1044</v>
      </c>
      <c r="C74" s="3" t="s">
        <v>1045</v>
      </c>
      <c r="D74" s="3" t="s">
        <v>1168</v>
      </c>
      <c r="E74" s="3">
        <v>4</v>
      </c>
    </row>
    <row r="75" spans="1:5" x14ac:dyDescent="0.25">
      <c r="A75" s="3" t="s">
        <v>1189</v>
      </c>
      <c r="B75" s="3" t="s">
        <v>1190</v>
      </c>
      <c r="C75" s="3" t="s">
        <v>1191</v>
      </c>
      <c r="D75" s="3" t="s">
        <v>1168</v>
      </c>
      <c r="E75" s="3">
        <v>12</v>
      </c>
    </row>
    <row r="76" spans="1:5" x14ac:dyDescent="0.25">
      <c r="A76" s="3" t="s">
        <v>1046</v>
      </c>
      <c r="B76" s="3" t="s">
        <v>1047</v>
      </c>
      <c r="C76" s="3" t="s">
        <v>1048</v>
      </c>
      <c r="D76" s="3" t="s">
        <v>1168</v>
      </c>
      <c r="E76" s="3">
        <v>1682</v>
      </c>
    </row>
    <row r="77" spans="1:5" x14ac:dyDescent="0.25">
      <c r="A77" s="3" t="s">
        <v>1049</v>
      </c>
      <c r="B77" s="3" t="s">
        <v>1050</v>
      </c>
      <c r="C77" s="3" t="s">
        <v>1051</v>
      </c>
      <c r="D77" s="3" t="s">
        <v>1168</v>
      </c>
      <c r="E77" s="3">
        <v>162</v>
      </c>
    </row>
    <row r="78" spans="1:5" x14ac:dyDescent="0.25">
      <c r="A78" s="3" t="s">
        <v>1052</v>
      </c>
      <c r="B78" s="3" t="s">
        <v>1053</v>
      </c>
      <c r="C78" s="3" t="s">
        <v>1053</v>
      </c>
      <c r="D78" s="3" t="s">
        <v>1168</v>
      </c>
      <c r="E78" s="3">
        <v>11</v>
      </c>
    </row>
    <row r="79" spans="1:5" x14ac:dyDescent="0.25">
      <c r="A79" s="3" t="s">
        <v>1192</v>
      </c>
      <c r="B79" s="3" t="s">
        <v>1193</v>
      </c>
      <c r="C79" s="3" t="s">
        <v>1194</v>
      </c>
      <c r="D79" s="3" t="s">
        <v>1168</v>
      </c>
      <c r="E79" s="3">
        <v>7</v>
      </c>
    </row>
    <row r="80" spans="1:5" x14ac:dyDescent="0.25">
      <c r="A80" s="3" t="s">
        <v>1054</v>
      </c>
      <c r="B80" s="3" t="s">
        <v>1055</v>
      </c>
      <c r="C80" s="3" t="s">
        <v>1056</v>
      </c>
      <c r="D80" s="3" t="s">
        <v>1168</v>
      </c>
      <c r="E80" s="3">
        <v>229</v>
      </c>
    </row>
    <row r="81" spans="1:5" x14ac:dyDescent="0.25">
      <c r="A81" s="3" t="s">
        <v>1057</v>
      </c>
      <c r="B81" s="3" t="s">
        <v>1058</v>
      </c>
      <c r="C81" s="3" t="s">
        <v>1059</v>
      </c>
      <c r="D81" s="3" t="s">
        <v>1168</v>
      </c>
      <c r="E81" s="3">
        <v>375</v>
      </c>
    </row>
    <row r="82" spans="1:5" x14ac:dyDescent="0.25">
      <c r="A82" s="3" t="s">
        <v>1060</v>
      </c>
      <c r="B82" s="3" t="s">
        <v>1061</v>
      </c>
      <c r="C82" s="3" t="s">
        <v>1062</v>
      </c>
      <c r="D82" s="3" t="s">
        <v>1168</v>
      </c>
      <c r="E82" s="3">
        <v>144</v>
      </c>
    </row>
    <row r="83" spans="1:5" x14ac:dyDescent="0.25">
      <c r="A83" s="3" t="s">
        <v>1195</v>
      </c>
      <c r="B83" s="3" t="s">
        <v>1196</v>
      </c>
      <c r="C83" s="3" t="s">
        <v>1197</v>
      </c>
      <c r="D83" s="3" t="s">
        <v>1168</v>
      </c>
      <c r="E83" s="3">
        <v>13</v>
      </c>
    </row>
    <row r="84" spans="1:5" x14ac:dyDescent="0.25">
      <c r="A84" s="3" t="s">
        <v>1063</v>
      </c>
      <c r="B84" s="3" t="s">
        <v>1064</v>
      </c>
      <c r="C84" s="3" t="s">
        <v>1064</v>
      </c>
      <c r="D84" s="3" t="s">
        <v>1168</v>
      </c>
      <c r="E84" s="3">
        <v>592</v>
      </c>
    </row>
    <row r="85" spans="1:5" x14ac:dyDescent="0.25">
      <c r="A85" s="3" t="s">
        <v>1065</v>
      </c>
      <c r="B85" s="3" t="s">
        <v>1066</v>
      </c>
      <c r="C85" s="3" t="s">
        <v>1066</v>
      </c>
      <c r="D85" s="3" t="s">
        <v>1168</v>
      </c>
      <c r="E85" s="3">
        <v>1258</v>
      </c>
    </row>
    <row r="86" spans="1:5" x14ac:dyDescent="0.25">
      <c r="A86" s="3" t="s">
        <v>1067</v>
      </c>
      <c r="B86" s="3" t="s">
        <v>1068</v>
      </c>
      <c r="C86" s="3" t="s">
        <v>1069</v>
      </c>
      <c r="D86" s="3" t="s">
        <v>1168</v>
      </c>
      <c r="E86" s="3">
        <v>116</v>
      </c>
    </row>
    <row r="87" spans="1:5" x14ac:dyDescent="0.25">
      <c r="A87" s="3" t="s">
        <v>1070</v>
      </c>
      <c r="B87" s="3" t="s">
        <v>1071</v>
      </c>
      <c r="C87" s="3" t="s">
        <v>1072</v>
      </c>
      <c r="D87" s="3" t="s">
        <v>1168</v>
      </c>
      <c r="E87" s="3">
        <v>694</v>
      </c>
    </row>
    <row r="88" spans="1:5" x14ac:dyDescent="0.25">
      <c r="A88" s="3" t="s">
        <v>1073</v>
      </c>
      <c r="B88" s="3" t="s">
        <v>1074</v>
      </c>
      <c r="C88" s="3" t="s">
        <v>1074</v>
      </c>
      <c r="D88" s="3" t="s">
        <v>1168</v>
      </c>
      <c r="E88" s="3">
        <v>142</v>
      </c>
    </row>
    <row r="89" spans="1:5" x14ac:dyDescent="0.25">
      <c r="A89" s="3" t="s">
        <v>1075</v>
      </c>
      <c r="B89" s="3" t="s">
        <v>1076</v>
      </c>
      <c r="C89" s="3" t="s">
        <v>1077</v>
      </c>
      <c r="D89" s="3" t="s">
        <v>1168</v>
      </c>
      <c r="E89" s="3">
        <v>137</v>
      </c>
    </row>
    <row r="90" spans="1:5" x14ac:dyDescent="0.25">
      <c r="A90" s="3" t="s">
        <v>1078</v>
      </c>
      <c r="B90" s="3" t="s">
        <v>1079</v>
      </c>
      <c r="C90" s="3" t="s">
        <v>1080</v>
      </c>
      <c r="D90" s="3" t="s">
        <v>1168</v>
      </c>
      <c r="E90" s="3">
        <v>237</v>
      </c>
    </row>
    <row r="91" spans="1:5" x14ac:dyDescent="0.25">
      <c r="A91" s="3" t="s">
        <v>1081</v>
      </c>
      <c r="B91" s="3" t="s">
        <v>1082</v>
      </c>
      <c r="C91" s="3" t="s">
        <v>1083</v>
      </c>
      <c r="D91" s="3" t="s">
        <v>1168</v>
      </c>
      <c r="E91" s="3">
        <v>14</v>
      </c>
    </row>
    <row r="92" spans="1:5" x14ac:dyDescent="0.25">
      <c r="A92" s="3" t="s">
        <v>1084</v>
      </c>
      <c r="B92" s="3" t="s">
        <v>1085</v>
      </c>
      <c r="C92" s="3" t="s">
        <v>1086</v>
      </c>
      <c r="D92" s="3" t="s">
        <v>1168</v>
      </c>
      <c r="E92" s="3">
        <v>47</v>
      </c>
    </row>
    <row r="93" spans="1:5" x14ac:dyDescent="0.25">
      <c r="A93" s="3" t="s">
        <v>1087</v>
      </c>
      <c r="B93" s="3" t="s">
        <v>1088</v>
      </c>
      <c r="C93" s="3" t="s">
        <v>1088</v>
      </c>
      <c r="D93" s="3" t="s">
        <v>1168</v>
      </c>
      <c r="E93" s="3">
        <v>499</v>
      </c>
    </row>
    <row r="94" spans="1:5" x14ac:dyDescent="0.25">
      <c r="A94" s="3" t="s">
        <v>1089</v>
      </c>
      <c r="B94" s="3" t="s">
        <v>1090</v>
      </c>
      <c r="C94" s="3" t="s">
        <v>1091</v>
      </c>
      <c r="D94" s="3" t="s">
        <v>1168</v>
      </c>
      <c r="E94" s="3">
        <v>30</v>
      </c>
    </row>
    <row r="95" spans="1:5" x14ac:dyDescent="0.25">
      <c r="A95" s="3" t="s">
        <v>1092</v>
      </c>
      <c r="B95" s="3" t="s">
        <v>1093</v>
      </c>
      <c r="C95" s="3" t="s">
        <v>1094</v>
      </c>
      <c r="D95" s="3" t="s">
        <v>1168</v>
      </c>
      <c r="E95" s="3">
        <v>7421</v>
      </c>
    </row>
    <row r="96" spans="1:5" x14ac:dyDescent="0.25">
      <c r="A96" s="3" t="s">
        <v>1095</v>
      </c>
      <c r="B96" s="3" t="s">
        <v>1096</v>
      </c>
      <c r="C96" s="3" t="s">
        <v>1096</v>
      </c>
      <c r="D96" s="3" t="s">
        <v>1168</v>
      </c>
      <c r="E96" s="3">
        <v>753</v>
      </c>
    </row>
    <row r="97" spans="1:5" x14ac:dyDescent="0.25">
      <c r="A97" s="3" t="s">
        <v>1097</v>
      </c>
      <c r="B97" s="3" t="s">
        <v>1098</v>
      </c>
      <c r="C97" s="3" t="s">
        <v>1099</v>
      </c>
      <c r="D97" s="3" t="s">
        <v>1168</v>
      </c>
      <c r="E97" s="3">
        <v>13</v>
      </c>
    </row>
    <row r="98" spans="1:5" x14ac:dyDescent="0.25">
      <c r="A98" s="3" t="s">
        <v>1100</v>
      </c>
      <c r="B98" s="3" t="s">
        <v>1101</v>
      </c>
      <c r="C98" s="3" t="s">
        <v>1102</v>
      </c>
      <c r="D98" s="3" t="s">
        <v>1168</v>
      </c>
      <c r="E98" s="3">
        <v>136</v>
      </c>
    </row>
    <row r="99" spans="1:5" x14ac:dyDescent="0.25">
      <c r="A99" s="3" t="s">
        <v>1103</v>
      </c>
      <c r="B99" s="3" t="s">
        <v>295</v>
      </c>
      <c r="C99" s="3" t="s">
        <v>1104</v>
      </c>
      <c r="D99" s="3" t="s">
        <v>1168</v>
      </c>
      <c r="E99" s="3">
        <v>12325</v>
      </c>
    </row>
    <row r="100" spans="1:5" x14ac:dyDescent="0.25">
      <c r="A100" s="3" t="s">
        <v>1105</v>
      </c>
      <c r="B100" s="3" t="s">
        <v>1106</v>
      </c>
      <c r="C100" s="3" t="s">
        <v>1106</v>
      </c>
      <c r="D100" s="3" t="s">
        <v>1168</v>
      </c>
      <c r="E100" s="3">
        <v>25669</v>
      </c>
    </row>
    <row r="101" spans="1:5" x14ac:dyDescent="0.25">
      <c r="A101" s="3" t="s">
        <v>1107</v>
      </c>
      <c r="B101" s="3" t="s">
        <v>1108</v>
      </c>
      <c r="C101" s="3" t="s">
        <v>1109</v>
      </c>
      <c r="D101" s="3" t="s">
        <v>1168</v>
      </c>
      <c r="E101" s="3">
        <v>13</v>
      </c>
    </row>
    <row r="102" spans="1:5" x14ac:dyDescent="0.25">
      <c r="A102" s="3" t="s">
        <v>1110</v>
      </c>
      <c r="B102" s="3" t="s">
        <v>1111</v>
      </c>
      <c r="C102" s="3" t="s">
        <v>1112</v>
      </c>
      <c r="D102" s="3" t="s">
        <v>1168</v>
      </c>
      <c r="E102" s="3">
        <v>432</v>
      </c>
    </row>
    <row r="103" spans="1:5" x14ac:dyDescent="0.25">
      <c r="A103" s="3" t="s">
        <v>1113</v>
      </c>
      <c r="B103" s="3" t="s">
        <v>1114</v>
      </c>
      <c r="C103" s="3" t="s">
        <v>1115</v>
      </c>
      <c r="D103" s="3" t="s">
        <v>1168</v>
      </c>
      <c r="E103" s="3">
        <v>6452</v>
      </c>
    </row>
    <row r="104" spans="1:5" x14ac:dyDescent="0.25">
      <c r="A104" s="3" t="s">
        <v>1116</v>
      </c>
      <c r="B104" s="3" t="s">
        <v>1117</v>
      </c>
      <c r="C104" s="3" t="s">
        <v>1117</v>
      </c>
      <c r="D104" s="3" t="s">
        <v>1168</v>
      </c>
      <c r="E104" s="3">
        <v>38</v>
      </c>
    </row>
    <row r="105" spans="1:5" x14ac:dyDescent="0.25">
      <c r="A105" s="3" t="s">
        <v>1118</v>
      </c>
      <c r="B105" s="3" t="s">
        <v>1119</v>
      </c>
      <c r="C105" s="3" t="s">
        <v>1119</v>
      </c>
      <c r="D105" s="3" t="s">
        <v>1168</v>
      </c>
      <c r="E105" s="3">
        <v>51</v>
      </c>
    </row>
    <row r="106" spans="1:5" x14ac:dyDescent="0.25">
      <c r="A106" s="3" t="s">
        <v>1198</v>
      </c>
      <c r="B106" s="3" t="s">
        <v>1199</v>
      </c>
      <c r="C106" s="3" t="s">
        <v>1199</v>
      </c>
      <c r="D106" s="3" t="s">
        <v>1168</v>
      </c>
      <c r="E106" s="3">
        <v>8</v>
      </c>
    </row>
    <row r="107" spans="1:5" x14ac:dyDescent="0.25">
      <c r="A107" s="3" t="s">
        <v>1120</v>
      </c>
      <c r="B107" s="3" t="s">
        <v>1121</v>
      </c>
      <c r="C107" s="3" t="s">
        <v>1122</v>
      </c>
      <c r="D107" s="3" t="s">
        <v>1168</v>
      </c>
      <c r="E107" s="3">
        <v>222</v>
      </c>
    </row>
    <row r="108" spans="1:5" x14ac:dyDescent="0.25">
      <c r="A108" s="3" t="s">
        <v>1123</v>
      </c>
      <c r="B108" s="3" t="s">
        <v>1124</v>
      </c>
      <c r="C108" s="3" t="s">
        <v>1124</v>
      </c>
      <c r="D108" s="3" t="s">
        <v>1168</v>
      </c>
      <c r="E108" s="3">
        <v>10</v>
      </c>
    </row>
    <row r="109" spans="1:5" x14ac:dyDescent="0.25">
      <c r="A109" s="3" t="s">
        <v>1125</v>
      </c>
      <c r="B109" s="3" t="s">
        <v>1126</v>
      </c>
      <c r="C109" s="3" t="s">
        <v>1126</v>
      </c>
      <c r="D109" s="3" t="s">
        <v>1168</v>
      </c>
      <c r="E109" s="3">
        <v>28</v>
      </c>
    </row>
    <row r="110" spans="1:5" x14ac:dyDescent="0.25">
      <c r="A110" s="3" t="s">
        <v>1127</v>
      </c>
      <c r="B110" s="3" t="s">
        <v>1128</v>
      </c>
      <c r="C110" s="3" t="s">
        <v>1128</v>
      </c>
      <c r="D110" s="3" t="s">
        <v>1168</v>
      </c>
      <c r="E110" s="3">
        <v>458</v>
      </c>
    </row>
    <row r="111" spans="1:5" x14ac:dyDescent="0.25">
      <c r="A111" s="3" t="s">
        <v>1129</v>
      </c>
      <c r="B111" s="3" t="s">
        <v>1130</v>
      </c>
      <c r="C111" s="3" t="s">
        <v>1131</v>
      </c>
      <c r="D111" s="3" t="s">
        <v>1168</v>
      </c>
      <c r="E111" s="3">
        <v>52</v>
      </c>
    </row>
    <row r="112" spans="1:5" x14ac:dyDescent="0.25">
      <c r="A112" s="3" t="s">
        <v>1132</v>
      </c>
      <c r="B112" s="3" t="s">
        <v>1133</v>
      </c>
      <c r="C112" s="3" t="s">
        <v>1134</v>
      </c>
      <c r="D112" s="3" t="s">
        <v>1168</v>
      </c>
      <c r="E112" s="3">
        <v>230</v>
      </c>
    </row>
    <row r="113" spans="1:5" x14ac:dyDescent="0.25">
      <c r="A113" s="3" t="s">
        <v>1135</v>
      </c>
      <c r="B113" s="3" t="s">
        <v>1136</v>
      </c>
      <c r="C113" s="3" t="s">
        <v>1137</v>
      </c>
      <c r="D113" s="3" t="s">
        <v>1168</v>
      </c>
      <c r="E113" s="3">
        <v>77</v>
      </c>
    </row>
    <row r="114" spans="1:5" x14ac:dyDescent="0.25">
      <c r="A114" s="3" t="s">
        <v>1138</v>
      </c>
      <c r="B114" s="3" t="s">
        <v>1139</v>
      </c>
      <c r="C114" s="3" t="s">
        <v>1140</v>
      </c>
      <c r="D114" s="3" t="s">
        <v>1168</v>
      </c>
      <c r="E114" s="3">
        <v>26</v>
      </c>
    </row>
    <row r="115" spans="1:5" x14ac:dyDescent="0.25">
      <c r="A115" s="3" t="s">
        <v>1141</v>
      </c>
      <c r="B115" s="3" t="s">
        <v>1142</v>
      </c>
      <c r="C115" s="3" t="s">
        <v>1142</v>
      </c>
      <c r="D115" s="3" t="s">
        <v>1168</v>
      </c>
      <c r="E115" s="3">
        <v>142</v>
      </c>
    </row>
    <row r="116" spans="1:5" x14ac:dyDescent="0.25">
      <c r="A116" s="3" t="s">
        <v>1143</v>
      </c>
      <c r="B116" s="3" t="s">
        <v>1144</v>
      </c>
      <c r="C116" s="3" t="s">
        <v>1144</v>
      </c>
      <c r="D116" s="3" t="s">
        <v>1168</v>
      </c>
      <c r="E116" s="3">
        <v>119</v>
      </c>
    </row>
    <row r="117" spans="1:5" x14ac:dyDescent="0.25">
      <c r="A117" s="3" t="s">
        <v>1145</v>
      </c>
      <c r="B117" s="3" t="s">
        <v>1146</v>
      </c>
      <c r="C117" s="3" t="s">
        <v>1146</v>
      </c>
      <c r="D117" s="3" t="s">
        <v>1168</v>
      </c>
      <c r="E117" s="3">
        <v>22</v>
      </c>
    </row>
    <row r="118" spans="1:5" x14ac:dyDescent="0.25">
      <c r="A118" s="3" t="s">
        <v>1147</v>
      </c>
      <c r="B118" s="3" t="s">
        <v>1148</v>
      </c>
      <c r="C118" s="3" t="s">
        <v>1148</v>
      </c>
      <c r="D118" s="3" t="s">
        <v>1168</v>
      </c>
      <c r="E118" s="3">
        <v>345</v>
      </c>
    </row>
    <row r="119" spans="1:5" x14ac:dyDescent="0.25">
      <c r="A119" s="3" t="s">
        <v>1149</v>
      </c>
      <c r="B119" s="3" t="s">
        <v>1150</v>
      </c>
      <c r="C119" s="3" t="s">
        <v>1151</v>
      </c>
      <c r="D119" s="3" t="s">
        <v>1168</v>
      </c>
      <c r="E119" s="3">
        <v>6</v>
      </c>
    </row>
    <row r="120" spans="1:5" x14ac:dyDescent="0.25">
      <c r="A120" s="3" t="s">
        <v>1152</v>
      </c>
      <c r="B120" s="3" t="s">
        <v>1153</v>
      </c>
      <c r="C120" s="3" t="s">
        <v>1154</v>
      </c>
      <c r="D120" s="3" t="s">
        <v>1168</v>
      </c>
      <c r="E120" s="3">
        <v>229</v>
      </c>
    </row>
    <row r="121" spans="1:5" x14ac:dyDescent="0.25">
      <c r="A121" s="3" t="s">
        <v>1155</v>
      </c>
      <c r="B121" s="3" t="s">
        <v>1156</v>
      </c>
      <c r="C121" s="3" t="s">
        <v>1157</v>
      </c>
      <c r="D121" s="3" t="s">
        <v>1168</v>
      </c>
      <c r="E121" s="3">
        <v>460</v>
      </c>
    </row>
    <row r="122" spans="1:5" x14ac:dyDescent="0.25">
      <c r="A122" s="3" t="s">
        <v>1158</v>
      </c>
      <c r="B122" s="3" t="s">
        <v>299</v>
      </c>
      <c r="C122" s="3" t="s">
        <v>299</v>
      </c>
      <c r="D122" s="3" t="s">
        <v>1168</v>
      </c>
      <c r="E122" s="3">
        <v>85352</v>
      </c>
    </row>
    <row r="123" spans="1:5" x14ac:dyDescent="0.25">
      <c r="A123" s="3" t="s">
        <v>1159</v>
      </c>
      <c r="B123" s="3" t="s">
        <v>1160</v>
      </c>
      <c r="C123" s="3" t="s">
        <v>1160</v>
      </c>
      <c r="D123" s="3" t="s">
        <v>1168</v>
      </c>
      <c r="E123" s="3">
        <v>412</v>
      </c>
    </row>
    <row r="124" spans="1:5" x14ac:dyDescent="0.25">
      <c r="A124" s="3" t="s">
        <v>1200</v>
      </c>
      <c r="B124" s="3" t="s">
        <v>1201</v>
      </c>
      <c r="C124" s="3" t="s">
        <v>1202</v>
      </c>
      <c r="D124" s="3" t="s">
        <v>1168</v>
      </c>
      <c r="E124" s="3">
        <v>21</v>
      </c>
    </row>
    <row r="125" spans="1:5" x14ac:dyDescent="0.25">
      <c r="A125" s="3" t="s">
        <v>1161</v>
      </c>
      <c r="B125" s="3" t="s">
        <v>1162</v>
      </c>
      <c r="C125" s="3" t="s">
        <v>1163</v>
      </c>
      <c r="D125" s="3" t="s">
        <v>1168</v>
      </c>
      <c r="E125" s="3">
        <v>80</v>
      </c>
    </row>
    <row r="126" spans="1:5" x14ac:dyDescent="0.25">
      <c r="A126" s="3" t="s">
        <v>1164</v>
      </c>
      <c r="B126" s="3" t="s">
        <v>1165</v>
      </c>
      <c r="C126" s="3" t="s">
        <v>1165</v>
      </c>
      <c r="D126" s="3" t="s">
        <v>1168</v>
      </c>
      <c r="E126" s="3">
        <v>1680</v>
      </c>
    </row>
    <row r="127" spans="1:5" x14ac:dyDescent="0.25">
      <c r="A127" s="3" t="s">
        <v>1166</v>
      </c>
      <c r="B127" s="3" t="s">
        <v>1167</v>
      </c>
      <c r="C127" s="3" t="s">
        <v>1167</v>
      </c>
      <c r="D127" s="3" t="s">
        <v>1168</v>
      </c>
      <c r="E127" s="3">
        <v>32</v>
      </c>
    </row>
  </sheetData>
  <mergeCells count="1">
    <mergeCell ref="A3:B3"/>
  </mergeCells>
  <hyperlinks>
    <hyperlink ref="A3:B3" location="Índice!A1" display="Regresar al Índice"/>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E116"/>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1314</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1204</v>
      </c>
      <c r="E6" s="3">
        <v>445</v>
      </c>
    </row>
    <row r="7" spans="1:5" x14ac:dyDescent="0.25">
      <c r="A7" s="3" t="s">
        <v>894</v>
      </c>
      <c r="B7" s="3" t="s">
        <v>895</v>
      </c>
      <c r="C7" s="3" t="s">
        <v>896</v>
      </c>
      <c r="D7" s="3" t="s">
        <v>1204</v>
      </c>
      <c r="E7" s="3">
        <v>202</v>
      </c>
    </row>
    <row r="8" spans="1:5" x14ac:dyDescent="0.25">
      <c r="A8" s="3" t="s">
        <v>897</v>
      </c>
      <c r="B8" s="3" t="s">
        <v>898</v>
      </c>
      <c r="C8" s="3" t="s">
        <v>899</v>
      </c>
      <c r="D8" s="3" t="s">
        <v>1204</v>
      </c>
      <c r="E8" s="3">
        <v>53</v>
      </c>
    </row>
    <row r="9" spans="1:5" x14ac:dyDescent="0.25">
      <c r="A9" s="3" t="s">
        <v>902</v>
      </c>
      <c r="B9" s="3" t="s">
        <v>903</v>
      </c>
      <c r="C9" s="3" t="s">
        <v>904</v>
      </c>
      <c r="D9" s="3" t="s">
        <v>1204</v>
      </c>
      <c r="E9" s="3">
        <v>47</v>
      </c>
    </row>
    <row r="10" spans="1:5" x14ac:dyDescent="0.25">
      <c r="A10" s="3" t="s">
        <v>905</v>
      </c>
      <c r="B10" s="3" t="s">
        <v>906</v>
      </c>
      <c r="C10" s="3" t="s">
        <v>906</v>
      </c>
      <c r="D10" s="3" t="s">
        <v>1204</v>
      </c>
      <c r="E10" s="3">
        <v>60</v>
      </c>
    </row>
    <row r="11" spans="1:5" x14ac:dyDescent="0.25">
      <c r="A11" s="3" t="s">
        <v>907</v>
      </c>
      <c r="B11" s="3" t="s">
        <v>908</v>
      </c>
      <c r="C11" s="3" t="s">
        <v>909</v>
      </c>
      <c r="D11" s="3" t="s">
        <v>1204</v>
      </c>
      <c r="E11" s="3">
        <v>5</v>
      </c>
    </row>
    <row r="12" spans="1:5" x14ac:dyDescent="0.25">
      <c r="A12" s="3" t="s">
        <v>910</v>
      </c>
      <c r="B12" s="3" t="s">
        <v>911</v>
      </c>
      <c r="C12" s="3" t="s">
        <v>911</v>
      </c>
      <c r="D12" s="3" t="s">
        <v>1204</v>
      </c>
      <c r="E12" s="3">
        <v>559</v>
      </c>
    </row>
    <row r="13" spans="1:5" x14ac:dyDescent="0.25">
      <c r="A13" s="3" t="s">
        <v>912</v>
      </c>
      <c r="B13" s="3" t="s">
        <v>913</v>
      </c>
      <c r="C13" s="3" t="s">
        <v>913</v>
      </c>
      <c r="D13" s="3" t="s">
        <v>1204</v>
      </c>
      <c r="E13" s="3">
        <v>193</v>
      </c>
    </row>
    <row r="14" spans="1:5" x14ac:dyDescent="0.25">
      <c r="A14" s="3" t="s">
        <v>1169</v>
      </c>
      <c r="B14" s="3" t="s">
        <v>1170</v>
      </c>
      <c r="C14" s="3" t="s">
        <v>1171</v>
      </c>
      <c r="D14" s="3" t="s">
        <v>1204</v>
      </c>
      <c r="E14" s="3">
        <v>1</v>
      </c>
    </row>
    <row r="15" spans="1:5" x14ac:dyDescent="0.25">
      <c r="A15" s="3" t="s">
        <v>914</v>
      </c>
      <c r="B15" s="3" t="s">
        <v>915</v>
      </c>
      <c r="C15" s="3" t="s">
        <v>915</v>
      </c>
      <c r="D15" s="3" t="s">
        <v>1204</v>
      </c>
      <c r="E15" s="3">
        <v>4</v>
      </c>
    </row>
    <row r="16" spans="1:5" x14ac:dyDescent="0.25">
      <c r="A16" s="3" t="s">
        <v>916</v>
      </c>
      <c r="B16" s="3" t="s">
        <v>917</v>
      </c>
      <c r="C16" s="3" t="s">
        <v>918</v>
      </c>
      <c r="D16" s="3" t="s">
        <v>1204</v>
      </c>
      <c r="E16" s="3">
        <v>932</v>
      </c>
    </row>
    <row r="17" spans="1:5" x14ac:dyDescent="0.25">
      <c r="A17" s="3" t="s">
        <v>919</v>
      </c>
      <c r="B17" s="3" t="s">
        <v>920</v>
      </c>
      <c r="C17" s="3" t="s">
        <v>920</v>
      </c>
      <c r="D17" s="3" t="s">
        <v>1204</v>
      </c>
      <c r="E17" s="3">
        <v>34</v>
      </c>
    </row>
    <row r="18" spans="1:5" x14ac:dyDescent="0.25">
      <c r="A18" s="3" t="s">
        <v>921</v>
      </c>
      <c r="B18" s="3" t="s">
        <v>922</v>
      </c>
      <c r="C18" s="3" t="s">
        <v>923</v>
      </c>
      <c r="D18" s="3" t="s">
        <v>1204</v>
      </c>
      <c r="E18" s="3">
        <v>335</v>
      </c>
    </row>
    <row r="19" spans="1:5" x14ac:dyDescent="0.25">
      <c r="A19" s="3" t="s">
        <v>924</v>
      </c>
      <c r="B19" s="3" t="s">
        <v>925</v>
      </c>
      <c r="C19" s="3" t="s">
        <v>926</v>
      </c>
      <c r="D19" s="3" t="s">
        <v>1204</v>
      </c>
      <c r="E19" s="3">
        <v>64</v>
      </c>
    </row>
    <row r="20" spans="1:5" x14ac:dyDescent="0.25">
      <c r="A20" s="3" t="s">
        <v>927</v>
      </c>
      <c r="B20" s="3" t="s">
        <v>928</v>
      </c>
      <c r="C20" s="3" t="s">
        <v>928</v>
      </c>
      <c r="D20" s="3" t="s">
        <v>1204</v>
      </c>
      <c r="E20" s="3">
        <v>55</v>
      </c>
    </row>
    <row r="21" spans="1:5" x14ac:dyDescent="0.25">
      <c r="A21" s="3" t="s">
        <v>929</v>
      </c>
      <c r="B21" s="3" t="s">
        <v>930</v>
      </c>
      <c r="C21" s="3" t="s">
        <v>930</v>
      </c>
      <c r="D21" s="3" t="s">
        <v>1204</v>
      </c>
      <c r="E21" s="3">
        <v>434</v>
      </c>
    </row>
    <row r="22" spans="1:5" x14ac:dyDescent="0.25">
      <c r="A22" s="3" t="s">
        <v>1174</v>
      </c>
      <c r="B22" s="3" t="s">
        <v>1175</v>
      </c>
      <c r="C22" s="3" t="s">
        <v>1175</v>
      </c>
      <c r="D22" s="3" t="s">
        <v>1204</v>
      </c>
      <c r="E22" s="3">
        <v>1</v>
      </c>
    </row>
    <row r="23" spans="1:5" x14ac:dyDescent="0.25">
      <c r="A23" s="3" t="s">
        <v>931</v>
      </c>
      <c r="B23" s="3" t="s">
        <v>932</v>
      </c>
      <c r="C23" s="3" t="s">
        <v>932</v>
      </c>
      <c r="D23" s="3" t="s">
        <v>1204</v>
      </c>
      <c r="E23" s="3">
        <v>27</v>
      </c>
    </row>
    <row r="24" spans="1:5" x14ac:dyDescent="0.25">
      <c r="A24" s="3" t="s">
        <v>933</v>
      </c>
      <c r="B24" s="3" t="s">
        <v>934</v>
      </c>
      <c r="C24" s="3" t="s">
        <v>934</v>
      </c>
      <c r="D24" s="3" t="s">
        <v>1204</v>
      </c>
      <c r="E24" s="3">
        <v>14</v>
      </c>
    </row>
    <row r="25" spans="1:5" x14ac:dyDescent="0.25">
      <c r="A25" s="3" t="s">
        <v>935</v>
      </c>
      <c r="B25" s="3" t="s">
        <v>936</v>
      </c>
      <c r="C25" s="3" t="s">
        <v>937</v>
      </c>
      <c r="D25" s="3" t="s">
        <v>1204</v>
      </c>
      <c r="E25" s="3">
        <v>222</v>
      </c>
    </row>
    <row r="26" spans="1:5" x14ac:dyDescent="0.25">
      <c r="A26" s="3" t="s">
        <v>938</v>
      </c>
      <c r="B26" s="3" t="s">
        <v>939</v>
      </c>
      <c r="C26" s="3" t="s">
        <v>940</v>
      </c>
      <c r="D26" s="3" t="s">
        <v>1204</v>
      </c>
      <c r="E26" s="3">
        <v>1700</v>
      </c>
    </row>
    <row r="27" spans="1:5" x14ac:dyDescent="0.25">
      <c r="A27" s="3" t="s">
        <v>941</v>
      </c>
      <c r="B27" s="3" t="s">
        <v>942</v>
      </c>
      <c r="C27" s="3" t="s">
        <v>942</v>
      </c>
      <c r="D27" s="3" t="s">
        <v>1204</v>
      </c>
      <c r="E27" s="3">
        <v>35</v>
      </c>
    </row>
    <row r="28" spans="1:5" x14ac:dyDescent="0.25">
      <c r="A28" s="3" t="s">
        <v>943</v>
      </c>
      <c r="B28" s="3" t="s">
        <v>944</v>
      </c>
      <c r="C28" s="3" t="s">
        <v>945</v>
      </c>
      <c r="D28" s="3" t="s">
        <v>1204</v>
      </c>
      <c r="E28" s="3">
        <v>10</v>
      </c>
    </row>
    <row r="29" spans="1:5" x14ac:dyDescent="0.25">
      <c r="A29" s="3" t="s">
        <v>946</v>
      </c>
      <c r="B29" s="3" t="s">
        <v>947</v>
      </c>
      <c r="C29" s="3" t="s">
        <v>948</v>
      </c>
      <c r="D29" s="3" t="s">
        <v>1204</v>
      </c>
      <c r="E29" s="3">
        <v>6</v>
      </c>
    </row>
    <row r="30" spans="1:5" x14ac:dyDescent="0.25">
      <c r="A30" s="3" t="s">
        <v>952</v>
      </c>
      <c r="B30" s="3" t="s">
        <v>953</v>
      </c>
      <c r="C30" s="3" t="s">
        <v>953</v>
      </c>
      <c r="D30" s="3" t="s">
        <v>1204</v>
      </c>
      <c r="E30" s="3">
        <v>12</v>
      </c>
    </row>
    <row r="31" spans="1:5" x14ac:dyDescent="0.25">
      <c r="A31" s="3" t="s">
        <v>954</v>
      </c>
      <c r="B31" s="3" t="s">
        <v>955</v>
      </c>
      <c r="C31" s="3" t="s">
        <v>956</v>
      </c>
      <c r="D31" s="3" t="s">
        <v>1204</v>
      </c>
      <c r="E31" s="3">
        <v>9</v>
      </c>
    </row>
    <row r="32" spans="1:5" x14ac:dyDescent="0.25">
      <c r="A32" s="3" t="s">
        <v>957</v>
      </c>
      <c r="B32" s="3" t="s">
        <v>958</v>
      </c>
      <c r="C32" s="3" t="s">
        <v>958</v>
      </c>
      <c r="D32" s="3" t="s">
        <v>1204</v>
      </c>
      <c r="E32" s="3">
        <v>850</v>
      </c>
    </row>
    <row r="33" spans="1:5" x14ac:dyDescent="0.25">
      <c r="A33" s="3" t="s">
        <v>959</v>
      </c>
      <c r="B33" s="3" t="s">
        <v>960</v>
      </c>
      <c r="C33" s="3" t="s">
        <v>960</v>
      </c>
      <c r="D33" s="3" t="s">
        <v>1204</v>
      </c>
      <c r="E33" s="3">
        <v>0</v>
      </c>
    </row>
    <row r="34" spans="1:5" x14ac:dyDescent="0.25">
      <c r="A34" s="3" t="s">
        <v>961</v>
      </c>
      <c r="B34" s="3" t="s">
        <v>962</v>
      </c>
      <c r="C34" s="3" t="s">
        <v>963</v>
      </c>
      <c r="D34" s="3" t="s">
        <v>1204</v>
      </c>
      <c r="E34" s="3">
        <v>67</v>
      </c>
    </row>
    <row r="35" spans="1:5" x14ac:dyDescent="0.25">
      <c r="A35" s="3" t="s">
        <v>964</v>
      </c>
      <c r="B35" s="3" t="s">
        <v>965</v>
      </c>
      <c r="C35" s="3" t="s">
        <v>965</v>
      </c>
      <c r="D35" s="3" t="s">
        <v>1204</v>
      </c>
      <c r="E35" s="3">
        <v>31</v>
      </c>
    </row>
    <row r="36" spans="1:5" x14ac:dyDescent="0.25">
      <c r="A36" s="3" t="s">
        <v>968</v>
      </c>
      <c r="B36" s="3" t="s">
        <v>969</v>
      </c>
      <c r="C36" s="3" t="s">
        <v>970</v>
      </c>
      <c r="D36" s="3" t="s">
        <v>1204</v>
      </c>
      <c r="E36" s="3">
        <v>228</v>
      </c>
    </row>
    <row r="37" spans="1:5" x14ac:dyDescent="0.25">
      <c r="A37" s="3" t="s">
        <v>971</v>
      </c>
      <c r="B37" s="3" t="s">
        <v>972</v>
      </c>
      <c r="C37" s="3" t="s">
        <v>973</v>
      </c>
      <c r="D37" s="3" t="s">
        <v>1204</v>
      </c>
      <c r="E37" s="3">
        <v>13</v>
      </c>
    </row>
    <row r="38" spans="1:5" x14ac:dyDescent="0.25">
      <c r="A38" s="3" t="s">
        <v>974</v>
      </c>
      <c r="B38" s="3" t="s">
        <v>975</v>
      </c>
      <c r="C38" s="3" t="s">
        <v>975</v>
      </c>
      <c r="D38" s="3" t="s">
        <v>1204</v>
      </c>
      <c r="E38" s="3">
        <v>173</v>
      </c>
    </row>
    <row r="39" spans="1:5" x14ac:dyDescent="0.25">
      <c r="A39" s="3" t="s">
        <v>976</v>
      </c>
      <c r="B39" s="3" t="s">
        <v>977</v>
      </c>
      <c r="C39" s="3" t="s">
        <v>977</v>
      </c>
      <c r="D39" s="3" t="s">
        <v>1204</v>
      </c>
      <c r="E39" s="3">
        <v>1</v>
      </c>
    </row>
    <row r="40" spans="1:5" x14ac:dyDescent="0.25">
      <c r="A40" s="3" t="s">
        <v>978</v>
      </c>
      <c r="B40" s="3" t="s">
        <v>6</v>
      </c>
      <c r="C40" s="3" t="s">
        <v>6</v>
      </c>
      <c r="D40" s="3" t="s">
        <v>1204</v>
      </c>
      <c r="E40" s="3">
        <v>44038</v>
      </c>
    </row>
    <row r="41" spans="1:5" x14ac:dyDescent="0.25">
      <c r="A41" s="3" t="s">
        <v>979</v>
      </c>
      <c r="B41" s="3" t="s">
        <v>980</v>
      </c>
      <c r="C41" s="3" t="s">
        <v>980</v>
      </c>
      <c r="D41" s="3" t="s">
        <v>1204</v>
      </c>
      <c r="E41" s="3">
        <v>56</v>
      </c>
    </row>
    <row r="42" spans="1:5" x14ac:dyDescent="0.25">
      <c r="A42" s="3" t="s">
        <v>981</v>
      </c>
      <c r="B42" s="3" t="s">
        <v>982</v>
      </c>
      <c r="C42" s="3" t="s">
        <v>983</v>
      </c>
      <c r="D42" s="3" t="s">
        <v>1204</v>
      </c>
      <c r="E42" s="3">
        <v>6</v>
      </c>
    </row>
    <row r="43" spans="1:5" x14ac:dyDescent="0.25">
      <c r="A43" s="3" t="s">
        <v>1176</v>
      </c>
      <c r="B43" s="3" t="s">
        <v>1177</v>
      </c>
      <c r="C43" s="3" t="s">
        <v>1178</v>
      </c>
      <c r="D43" s="3" t="s">
        <v>1204</v>
      </c>
      <c r="E43" s="3">
        <v>13</v>
      </c>
    </row>
    <row r="44" spans="1:5" x14ac:dyDescent="0.25">
      <c r="A44" s="3" t="s">
        <v>984</v>
      </c>
      <c r="B44" s="3" t="s">
        <v>985</v>
      </c>
      <c r="C44" s="3" t="s">
        <v>985</v>
      </c>
      <c r="D44" s="3" t="s">
        <v>1204</v>
      </c>
      <c r="E44" s="3">
        <v>770</v>
      </c>
    </row>
    <row r="45" spans="1:5" x14ac:dyDescent="0.25">
      <c r="A45" s="3" t="s">
        <v>986</v>
      </c>
      <c r="B45" s="3" t="s">
        <v>987</v>
      </c>
      <c r="C45" s="3" t="s">
        <v>988</v>
      </c>
      <c r="D45" s="3" t="s">
        <v>1204</v>
      </c>
      <c r="E45" s="3">
        <v>298</v>
      </c>
    </row>
    <row r="46" spans="1:5" x14ac:dyDescent="0.25">
      <c r="A46" s="3" t="s">
        <v>989</v>
      </c>
      <c r="B46" s="3" t="s">
        <v>990</v>
      </c>
      <c r="C46" s="3" t="s">
        <v>991</v>
      </c>
      <c r="D46" s="3" t="s">
        <v>1204</v>
      </c>
      <c r="E46" s="3">
        <v>14</v>
      </c>
    </row>
    <row r="47" spans="1:5" x14ac:dyDescent="0.25">
      <c r="A47" s="3" t="s">
        <v>992</v>
      </c>
      <c r="B47" s="3" t="s">
        <v>993</v>
      </c>
      <c r="C47" s="3" t="s">
        <v>994</v>
      </c>
      <c r="D47" s="3" t="s">
        <v>1204</v>
      </c>
      <c r="E47" s="3">
        <v>83</v>
      </c>
    </row>
    <row r="48" spans="1:5" x14ac:dyDescent="0.25">
      <c r="A48" s="3" t="s">
        <v>995</v>
      </c>
      <c r="B48" s="3" t="s">
        <v>996</v>
      </c>
      <c r="C48" s="3" t="s">
        <v>996</v>
      </c>
      <c r="D48" s="3" t="s">
        <v>1204</v>
      </c>
      <c r="E48" s="3">
        <v>95</v>
      </c>
    </row>
    <row r="49" spans="1:5" x14ac:dyDescent="0.25">
      <c r="A49" s="3" t="s">
        <v>997</v>
      </c>
      <c r="B49" s="3" t="s">
        <v>262</v>
      </c>
      <c r="C49" s="3" t="s">
        <v>998</v>
      </c>
      <c r="D49" s="3" t="s">
        <v>1204</v>
      </c>
      <c r="E49" s="3">
        <v>29</v>
      </c>
    </row>
    <row r="50" spans="1:5" x14ac:dyDescent="0.25">
      <c r="A50" s="3" t="s">
        <v>1179</v>
      </c>
      <c r="B50" s="3" t="s">
        <v>1180</v>
      </c>
      <c r="C50" s="3" t="s">
        <v>1181</v>
      </c>
      <c r="D50" s="3" t="s">
        <v>1204</v>
      </c>
      <c r="E50" s="3">
        <v>43</v>
      </c>
    </row>
    <row r="51" spans="1:5" x14ac:dyDescent="0.25">
      <c r="A51" s="3" t="s">
        <v>999</v>
      </c>
      <c r="B51" s="3" t="s">
        <v>1000</v>
      </c>
      <c r="C51" s="3" t="s">
        <v>1000</v>
      </c>
      <c r="D51" s="3" t="s">
        <v>1204</v>
      </c>
      <c r="E51" s="3">
        <v>203</v>
      </c>
    </row>
    <row r="52" spans="1:5" x14ac:dyDescent="0.25">
      <c r="A52" s="3" t="s">
        <v>1001</v>
      </c>
      <c r="B52" s="3" t="s">
        <v>1002</v>
      </c>
      <c r="C52" s="3" t="s">
        <v>1003</v>
      </c>
      <c r="D52" s="3" t="s">
        <v>1204</v>
      </c>
      <c r="E52" s="3">
        <v>26</v>
      </c>
    </row>
    <row r="53" spans="1:5" x14ac:dyDescent="0.25">
      <c r="A53" s="3" t="s">
        <v>1007</v>
      </c>
      <c r="B53" s="3" t="s">
        <v>1008</v>
      </c>
      <c r="C53" s="3" t="s">
        <v>1009</v>
      </c>
      <c r="D53" s="3" t="s">
        <v>1204</v>
      </c>
      <c r="E53" s="3">
        <v>3017</v>
      </c>
    </row>
    <row r="54" spans="1:5" x14ac:dyDescent="0.25">
      <c r="A54" s="3" t="s">
        <v>1010</v>
      </c>
      <c r="B54" s="3" t="s">
        <v>1011</v>
      </c>
      <c r="C54" s="3" t="s">
        <v>1012</v>
      </c>
      <c r="D54" s="3" t="s">
        <v>1204</v>
      </c>
      <c r="E54" s="3">
        <v>3</v>
      </c>
    </row>
    <row r="55" spans="1:5" x14ac:dyDescent="0.25">
      <c r="A55" s="3" t="s">
        <v>1013</v>
      </c>
      <c r="B55" s="3" t="s">
        <v>1014</v>
      </c>
      <c r="C55" s="3" t="s">
        <v>1014</v>
      </c>
      <c r="D55" s="3" t="s">
        <v>1204</v>
      </c>
      <c r="E55" s="3">
        <v>41</v>
      </c>
    </row>
    <row r="56" spans="1:5" x14ac:dyDescent="0.25">
      <c r="A56" s="3" t="s">
        <v>1015</v>
      </c>
      <c r="B56" s="3" t="s">
        <v>1016</v>
      </c>
      <c r="C56" s="3" t="s">
        <v>1017</v>
      </c>
      <c r="D56" s="3" t="s">
        <v>1204</v>
      </c>
      <c r="E56" s="3">
        <v>1</v>
      </c>
    </row>
    <row r="57" spans="1:5" x14ac:dyDescent="0.25">
      <c r="A57" s="3" t="s">
        <v>1018</v>
      </c>
      <c r="B57" s="3" t="s">
        <v>1019</v>
      </c>
      <c r="C57" s="3" t="s">
        <v>1019</v>
      </c>
      <c r="D57" s="3" t="s">
        <v>1204</v>
      </c>
      <c r="E57" s="3">
        <v>14</v>
      </c>
    </row>
    <row r="58" spans="1:5" x14ac:dyDescent="0.25">
      <c r="A58" s="3" t="s">
        <v>1020</v>
      </c>
      <c r="B58" s="3" t="s">
        <v>1021</v>
      </c>
      <c r="C58" s="3" t="s">
        <v>1021</v>
      </c>
      <c r="D58" s="3" t="s">
        <v>1204</v>
      </c>
      <c r="E58" s="3">
        <v>114</v>
      </c>
    </row>
    <row r="59" spans="1:5" x14ac:dyDescent="0.25">
      <c r="A59" s="3" t="s">
        <v>1182</v>
      </c>
      <c r="B59" s="3" t="s">
        <v>1183</v>
      </c>
      <c r="C59" s="3" t="s">
        <v>1184</v>
      </c>
      <c r="D59" s="3" t="s">
        <v>1204</v>
      </c>
      <c r="E59" s="3">
        <v>11</v>
      </c>
    </row>
    <row r="60" spans="1:5" x14ac:dyDescent="0.25">
      <c r="A60" s="3" t="s">
        <v>1185</v>
      </c>
      <c r="B60" s="3" t="s">
        <v>1186</v>
      </c>
      <c r="C60" s="3" t="s">
        <v>1186</v>
      </c>
      <c r="D60" s="3" t="s">
        <v>1204</v>
      </c>
      <c r="E60" s="3">
        <v>8</v>
      </c>
    </row>
    <row r="61" spans="1:5" x14ac:dyDescent="0.25">
      <c r="A61" s="3" t="s">
        <v>1022</v>
      </c>
      <c r="B61" s="3" t="s">
        <v>1023</v>
      </c>
      <c r="C61" s="3" t="s">
        <v>1024</v>
      </c>
      <c r="D61" s="3" t="s">
        <v>1204</v>
      </c>
      <c r="E61" s="3">
        <v>3</v>
      </c>
    </row>
    <row r="62" spans="1:5" x14ac:dyDescent="0.25">
      <c r="A62" s="3" t="s">
        <v>1025</v>
      </c>
      <c r="B62" s="3" t="s">
        <v>1026</v>
      </c>
      <c r="C62" s="3" t="s">
        <v>1027</v>
      </c>
      <c r="D62" s="3" t="s">
        <v>1204</v>
      </c>
      <c r="E62" s="3">
        <v>3240</v>
      </c>
    </row>
    <row r="63" spans="1:5" x14ac:dyDescent="0.25">
      <c r="A63" s="3" t="s">
        <v>1028</v>
      </c>
      <c r="B63" s="3" t="s">
        <v>1029</v>
      </c>
      <c r="C63" s="3" t="s">
        <v>1030</v>
      </c>
      <c r="D63" s="3" t="s">
        <v>1204</v>
      </c>
      <c r="E63" s="3">
        <v>114</v>
      </c>
    </row>
    <row r="64" spans="1:5" x14ac:dyDescent="0.25">
      <c r="A64" s="3" t="s">
        <v>1031</v>
      </c>
      <c r="B64" s="3" t="s">
        <v>1032</v>
      </c>
      <c r="C64" s="3" t="s">
        <v>1032</v>
      </c>
      <c r="D64" s="3" t="s">
        <v>1204</v>
      </c>
      <c r="E64" s="3">
        <v>29</v>
      </c>
    </row>
    <row r="65" spans="1:5" x14ac:dyDescent="0.25">
      <c r="A65" s="3" t="s">
        <v>1033</v>
      </c>
      <c r="B65" s="3" t="s">
        <v>1034</v>
      </c>
      <c r="C65" s="3" t="s">
        <v>1035</v>
      </c>
      <c r="D65" s="3" t="s">
        <v>1204</v>
      </c>
      <c r="E65" s="3">
        <v>182</v>
      </c>
    </row>
    <row r="66" spans="1:5" x14ac:dyDescent="0.25">
      <c r="A66" s="3" t="s">
        <v>1036</v>
      </c>
      <c r="B66" s="3" t="s">
        <v>1037</v>
      </c>
      <c r="C66" s="3" t="s">
        <v>1037</v>
      </c>
      <c r="D66" s="3" t="s">
        <v>1204</v>
      </c>
      <c r="E66" s="3">
        <v>7189</v>
      </c>
    </row>
    <row r="67" spans="1:5" x14ac:dyDescent="0.25">
      <c r="A67" s="3" t="s">
        <v>1038</v>
      </c>
      <c r="B67" s="3" t="s">
        <v>1039</v>
      </c>
      <c r="C67" s="3" t="s">
        <v>1040</v>
      </c>
      <c r="D67" s="3" t="s">
        <v>1204</v>
      </c>
      <c r="E67" s="3">
        <v>5</v>
      </c>
    </row>
    <row r="68" spans="1:5" x14ac:dyDescent="0.25">
      <c r="A68" s="3" t="s">
        <v>1041</v>
      </c>
      <c r="B68" s="3" t="s">
        <v>1042</v>
      </c>
      <c r="C68" s="3" t="s">
        <v>1042</v>
      </c>
      <c r="D68" s="3" t="s">
        <v>1204</v>
      </c>
      <c r="E68" s="3">
        <v>2439</v>
      </c>
    </row>
    <row r="69" spans="1:5" x14ac:dyDescent="0.25">
      <c r="A69" s="3" t="s">
        <v>1189</v>
      </c>
      <c r="B69" s="3" t="s">
        <v>1190</v>
      </c>
      <c r="C69" s="3" t="s">
        <v>1191</v>
      </c>
      <c r="D69" s="3" t="s">
        <v>1204</v>
      </c>
      <c r="E69" s="3">
        <v>3</v>
      </c>
    </row>
    <row r="70" spans="1:5" x14ac:dyDescent="0.25">
      <c r="A70" s="3" t="s">
        <v>1046</v>
      </c>
      <c r="B70" s="3" t="s">
        <v>1047</v>
      </c>
      <c r="C70" s="3" t="s">
        <v>1048</v>
      </c>
      <c r="D70" s="3" t="s">
        <v>1204</v>
      </c>
      <c r="E70" s="3">
        <v>2044</v>
      </c>
    </row>
    <row r="71" spans="1:5" x14ac:dyDescent="0.25">
      <c r="A71" s="3" t="s">
        <v>1049</v>
      </c>
      <c r="B71" s="3" t="s">
        <v>1050</v>
      </c>
      <c r="C71" s="3" t="s">
        <v>1051</v>
      </c>
      <c r="D71" s="3" t="s">
        <v>1204</v>
      </c>
      <c r="E71" s="3">
        <v>24</v>
      </c>
    </row>
    <row r="72" spans="1:5" x14ac:dyDescent="0.25">
      <c r="A72" s="3" t="s">
        <v>1052</v>
      </c>
      <c r="B72" s="3" t="s">
        <v>1053</v>
      </c>
      <c r="C72" s="3" t="s">
        <v>1053</v>
      </c>
      <c r="D72" s="3" t="s">
        <v>1204</v>
      </c>
      <c r="E72" s="3">
        <v>1</v>
      </c>
    </row>
    <row r="73" spans="1:5" x14ac:dyDescent="0.25">
      <c r="A73" s="3" t="s">
        <v>1192</v>
      </c>
      <c r="B73" s="3" t="s">
        <v>1193</v>
      </c>
      <c r="C73" s="3" t="s">
        <v>1194</v>
      </c>
      <c r="D73" s="3" t="s">
        <v>1204</v>
      </c>
      <c r="E73" s="3">
        <v>111</v>
      </c>
    </row>
    <row r="74" spans="1:5" x14ac:dyDescent="0.25">
      <c r="A74" s="3" t="s">
        <v>1054</v>
      </c>
      <c r="B74" s="3" t="s">
        <v>1055</v>
      </c>
      <c r="C74" s="3" t="s">
        <v>1056</v>
      </c>
      <c r="D74" s="3" t="s">
        <v>1204</v>
      </c>
      <c r="E74" s="3">
        <v>274</v>
      </c>
    </row>
    <row r="75" spans="1:5" x14ac:dyDescent="0.25">
      <c r="A75" s="3" t="s">
        <v>1057</v>
      </c>
      <c r="B75" s="3" t="s">
        <v>1058</v>
      </c>
      <c r="C75" s="3" t="s">
        <v>1059</v>
      </c>
      <c r="D75" s="3" t="s">
        <v>1204</v>
      </c>
      <c r="E75" s="3">
        <v>41</v>
      </c>
    </row>
    <row r="76" spans="1:5" x14ac:dyDescent="0.25">
      <c r="A76" s="3" t="s">
        <v>1060</v>
      </c>
      <c r="B76" s="3" t="s">
        <v>1061</v>
      </c>
      <c r="C76" s="3" t="s">
        <v>1062</v>
      </c>
      <c r="D76" s="3" t="s">
        <v>1204</v>
      </c>
      <c r="E76" s="3">
        <v>52</v>
      </c>
    </row>
    <row r="77" spans="1:5" x14ac:dyDescent="0.25">
      <c r="A77" s="3" t="s">
        <v>1195</v>
      </c>
      <c r="B77" s="3" t="s">
        <v>1196</v>
      </c>
      <c r="C77" s="3" t="s">
        <v>1197</v>
      </c>
      <c r="D77" s="3" t="s">
        <v>1204</v>
      </c>
      <c r="E77" s="3">
        <v>1</v>
      </c>
    </row>
    <row r="78" spans="1:5" x14ac:dyDescent="0.25">
      <c r="A78" s="3" t="s">
        <v>1063</v>
      </c>
      <c r="B78" s="3" t="s">
        <v>1064</v>
      </c>
      <c r="C78" s="3" t="s">
        <v>1064</v>
      </c>
      <c r="D78" s="3" t="s">
        <v>1204</v>
      </c>
      <c r="E78" s="3">
        <v>139</v>
      </c>
    </row>
    <row r="79" spans="1:5" x14ac:dyDescent="0.25">
      <c r="A79" s="3" t="s">
        <v>1065</v>
      </c>
      <c r="B79" s="3" t="s">
        <v>1066</v>
      </c>
      <c r="C79" s="3" t="s">
        <v>1066</v>
      </c>
      <c r="D79" s="3" t="s">
        <v>1204</v>
      </c>
      <c r="E79" s="3">
        <v>556</v>
      </c>
    </row>
    <row r="80" spans="1:5" x14ac:dyDescent="0.25">
      <c r="A80" s="3" t="s">
        <v>1067</v>
      </c>
      <c r="B80" s="3" t="s">
        <v>1068</v>
      </c>
      <c r="C80" s="3" t="s">
        <v>1069</v>
      </c>
      <c r="D80" s="3" t="s">
        <v>1204</v>
      </c>
      <c r="E80" s="3">
        <v>61</v>
      </c>
    </row>
    <row r="81" spans="1:5" x14ac:dyDescent="0.25">
      <c r="A81" s="3" t="s">
        <v>1070</v>
      </c>
      <c r="B81" s="3" t="s">
        <v>1071</v>
      </c>
      <c r="C81" s="3" t="s">
        <v>1072</v>
      </c>
      <c r="D81" s="3" t="s">
        <v>1204</v>
      </c>
      <c r="E81" s="3">
        <v>125</v>
      </c>
    </row>
    <row r="82" spans="1:5" x14ac:dyDescent="0.25">
      <c r="A82" s="3" t="s">
        <v>1073</v>
      </c>
      <c r="B82" s="3" t="s">
        <v>1074</v>
      </c>
      <c r="C82" s="3" t="s">
        <v>1074</v>
      </c>
      <c r="D82" s="3" t="s">
        <v>1204</v>
      </c>
      <c r="E82" s="3">
        <v>299</v>
      </c>
    </row>
    <row r="83" spans="1:5" x14ac:dyDescent="0.25">
      <c r="A83" s="3" t="s">
        <v>1075</v>
      </c>
      <c r="B83" s="3" t="s">
        <v>1076</v>
      </c>
      <c r="C83" s="3" t="s">
        <v>1077</v>
      </c>
      <c r="D83" s="3" t="s">
        <v>1204</v>
      </c>
      <c r="E83" s="3">
        <v>33</v>
      </c>
    </row>
    <row r="84" spans="1:5" x14ac:dyDescent="0.25">
      <c r="A84" s="3" t="s">
        <v>1078</v>
      </c>
      <c r="B84" s="3" t="s">
        <v>1079</v>
      </c>
      <c r="C84" s="3" t="s">
        <v>1080</v>
      </c>
      <c r="D84" s="3" t="s">
        <v>1204</v>
      </c>
      <c r="E84" s="3">
        <v>5</v>
      </c>
    </row>
    <row r="85" spans="1:5" x14ac:dyDescent="0.25">
      <c r="A85" s="3" t="s">
        <v>1081</v>
      </c>
      <c r="B85" s="3" t="s">
        <v>1082</v>
      </c>
      <c r="C85" s="3" t="s">
        <v>1083</v>
      </c>
      <c r="D85" s="3" t="s">
        <v>1204</v>
      </c>
      <c r="E85" s="3">
        <v>9</v>
      </c>
    </row>
    <row r="86" spans="1:5" x14ac:dyDescent="0.25">
      <c r="A86" s="3" t="s">
        <v>1084</v>
      </c>
      <c r="B86" s="3" t="s">
        <v>1085</v>
      </c>
      <c r="C86" s="3" t="s">
        <v>1086</v>
      </c>
      <c r="D86" s="3" t="s">
        <v>1204</v>
      </c>
      <c r="E86" s="3">
        <v>6</v>
      </c>
    </row>
    <row r="87" spans="1:5" x14ac:dyDescent="0.25">
      <c r="A87" s="3" t="s">
        <v>1087</v>
      </c>
      <c r="B87" s="3" t="s">
        <v>1088</v>
      </c>
      <c r="C87" s="3" t="s">
        <v>1088</v>
      </c>
      <c r="D87" s="3" t="s">
        <v>1204</v>
      </c>
      <c r="E87" s="3">
        <v>66</v>
      </c>
    </row>
    <row r="88" spans="1:5" x14ac:dyDescent="0.25">
      <c r="A88" s="3" t="s">
        <v>1089</v>
      </c>
      <c r="B88" s="3" t="s">
        <v>1090</v>
      </c>
      <c r="C88" s="3" t="s">
        <v>1091</v>
      </c>
      <c r="D88" s="3" t="s">
        <v>1204</v>
      </c>
      <c r="E88" s="3">
        <v>13</v>
      </c>
    </row>
    <row r="89" spans="1:5" x14ac:dyDescent="0.25">
      <c r="A89" s="3" t="s">
        <v>1092</v>
      </c>
      <c r="B89" s="3" t="s">
        <v>1093</v>
      </c>
      <c r="C89" s="3" t="s">
        <v>1094</v>
      </c>
      <c r="D89" s="3" t="s">
        <v>1204</v>
      </c>
      <c r="E89" s="3">
        <v>3690</v>
      </c>
    </row>
    <row r="90" spans="1:5" x14ac:dyDescent="0.25">
      <c r="A90" s="3" t="s">
        <v>1095</v>
      </c>
      <c r="B90" s="3" t="s">
        <v>1096</v>
      </c>
      <c r="C90" s="3" t="s">
        <v>1096</v>
      </c>
      <c r="D90" s="3" t="s">
        <v>1204</v>
      </c>
      <c r="E90" s="3">
        <v>281</v>
      </c>
    </row>
    <row r="91" spans="1:5" x14ac:dyDescent="0.25">
      <c r="A91" s="3" t="s">
        <v>1097</v>
      </c>
      <c r="B91" s="3" t="s">
        <v>1098</v>
      </c>
      <c r="C91" s="3" t="s">
        <v>1099</v>
      </c>
      <c r="D91" s="3" t="s">
        <v>1204</v>
      </c>
      <c r="E91" s="3">
        <v>19</v>
      </c>
    </row>
    <row r="92" spans="1:5" x14ac:dyDescent="0.25">
      <c r="A92" s="3" t="s">
        <v>1103</v>
      </c>
      <c r="B92" s="3" t="s">
        <v>295</v>
      </c>
      <c r="C92" s="3" t="s">
        <v>1104</v>
      </c>
      <c r="D92" s="3" t="s">
        <v>1204</v>
      </c>
      <c r="E92" s="3">
        <v>8489</v>
      </c>
    </row>
    <row r="93" spans="1:5" x14ac:dyDescent="0.25">
      <c r="A93" s="3" t="s">
        <v>1105</v>
      </c>
      <c r="B93" s="3" t="s">
        <v>1106</v>
      </c>
      <c r="C93" s="3" t="s">
        <v>1106</v>
      </c>
      <c r="D93" s="3" t="s">
        <v>1204</v>
      </c>
      <c r="E93" s="3">
        <v>10680</v>
      </c>
    </row>
    <row r="94" spans="1:5" x14ac:dyDescent="0.25">
      <c r="A94" s="3" t="s">
        <v>1107</v>
      </c>
      <c r="B94" s="3" t="s">
        <v>1108</v>
      </c>
      <c r="C94" s="3" t="s">
        <v>1109</v>
      </c>
      <c r="D94" s="3" t="s">
        <v>1204</v>
      </c>
      <c r="E94" s="3">
        <v>95</v>
      </c>
    </row>
    <row r="95" spans="1:5" x14ac:dyDescent="0.25">
      <c r="A95" s="3" t="s">
        <v>1110</v>
      </c>
      <c r="B95" s="3" t="s">
        <v>1111</v>
      </c>
      <c r="C95" s="3" t="s">
        <v>1112</v>
      </c>
      <c r="D95" s="3" t="s">
        <v>1204</v>
      </c>
      <c r="E95" s="3">
        <v>27</v>
      </c>
    </row>
    <row r="96" spans="1:5" x14ac:dyDescent="0.25">
      <c r="A96" s="3" t="s">
        <v>1113</v>
      </c>
      <c r="B96" s="3" t="s">
        <v>1114</v>
      </c>
      <c r="C96" s="3" t="s">
        <v>1115</v>
      </c>
      <c r="D96" s="3" t="s">
        <v>1204</v>
      </c>
      <c r="E96" s="3">
        <v>2382</v>
      </c>
    </row>
    <row r="97" spans="1:5" x14ac:dyDescent="0.25">
      <c r="A97" s="3" t="s">
        <v>1116</v>
      </c>
      <c r="B97" s="3" t="s">
        <v>1117</v>
      </c>
      <c r="C97" s="3" t="s">
        <v>1117</v>
      </c>
      <c r="D97" s="3" t="s">
        <v>1204</v>
      </c>
      <c r="E97" s="3">
        <v>109</v>
      </c>
    </row>
    <row r="98" spans="1:5" x14ac:dyDescent="0.25">
      <c r="A98" s="3" t="s">
        <v>1118</v>
      </c>
      <c r="B98" s="3" t="s">
        <v>1119</v>
      </c>
      <c r="C98" s="3" t="s">
        <v>1119</v>
      </c>
      <c r="D98" s="3" t="s">
        <v>1204</v>
      </c>
      <c r="E98" s="3">
        <v>10</v>
      </c>
    </row>
    <row r="99" spans="1:5" x14ac:dyDescent="0.25">
      <c r="A99" s="3" t="s">
        <v>1198</v>
      </c>
      <c r="B99" s="3" t="s">
        <v>1199</v>
      </c>
      <c r="C99" s="3" t="s">
        <v>1199</v>
      </c>
      <c r="D99" s="3" t="s">
        <v>1204</v>
      </c>
      <c r="E99" s="3">
        <v>2</v>
      </c>
    </row>
    <row r="100" spans="1:5" x14ac:dyDescent="0.25">
      <c r="A100" s="3" t="s">
        <v>1120</v>
      </c>
      <c r="B100" s="3" t="s">
        <v>1121</v>
      </c>
      <c r="C100" s="3" t="s">
        <v>1122</v>
      </c>
      <c r="D100" s="3" t="s">
        <v>1204</v>
      </c>
      <c r="E100" s="3">
        <v>134</v>
      </c>
    </row>
    <row r="101" spans="1:5" x14ac:dyDescent="0.25">
      <c r="A101" s="3" t="s">
        <v>1123</v>
      </c>
      <c r="B101" s="3" t="s">
        <v>1124</v>
      </c>
      <c r="C101" s="3" t="s">
        <v>1124</v>
      </c>
      <c r="D101" s="3" t="s">
        <v>1204</v>
      </c>
      <c r="E101" s="3">
        <v>30</v>
      </c>
    </row>
    <row r="102" spans="1:5" x14ac:dyDescent="0.25">
      <c r="A102" s="3" t="s">
        <v>1125</v>
      </c>
      <c r="B102" s="3" t="s">
        <v>1126</v>
      </c>
      <c r="C102" s="3" t="s">
        <v>1126</v>
      </c>
      <c r="D102" s="3" t="s">
        <v>1204</v>
      </c>
      <c r="E102" s="3">
        <v>9</v>
      </c>
    </row>
    <row r="103" spans="1:5" x14ac:dyDescent="0.25">
      <c r="A103" s="3" t="s">
        <v>1127</v>
      </c>
      <c r="B103" s="3" t="s">
        <v>1128</v>
      </c>
      <c r="C103" s="3" t="s">
        <v>1128</v>
      </c>
      <c r="D103" s="3" t="s">
        <v>1204</v>
      </c>
      <c r="E103" s="3">
        <v>164</v>
      </c>
    </row>
    <row r="104" spans="1:5" x14ac:dyDescent="0.25">
      <c r="A104" s="3" t="s">
        <v>1129</v>
      </c>
      <c r="B104" s="3" t="s">
        <v>1130</v>
      </c>
      <c r="C104" s="3" t="s">
        <v>1131</v>
      </c>
      <c r="D104" s="3" t="s">
        <v>1204</v>
      </c>
      <c r="E104" s="3">
        <v>26</v>
      </c>
    </row>
    <row r="105" spans="1:5" x14ac:dyDescent="0.25">
      <c r="A105" s="3" t="s">
        <v>1132</v>
      </c>
      <c r="B105" s="3" t="s">
        <v>1133</v>
      </c>
      <c r="C105" s="3" t="s">
        <v>1134</v>
      </c>
      <c r="D105" s="3" t="s">
        <v>1204</v>
      </c>
      <c r="E105" s="3">
        <v>47</v>
      </c>
    </row>
    <row r="106" spans="1:5" x14ac:dyDescent="0.25">
      <c r="A106" s="3" t="s">
        <v>1135</v>
      </c>
      <c r="B106" s="3" t="s">
        <v>1136</v>
      </c>
      <c r="C106" s="3" t="s">
        <v>1137</v>
      </c>
      <c r="D106" s="3" t="s">
        <v>1204</v>
      </c>
      <c r="E106" s="3">
        <v>21</v>
      </c>
    </row>
    <row r="107" spans="1:5" x14ac:dyDescent="0.25">
      <c r="A107" s="3" t="s">
        <v>1138</v>
      </c>
      <c r="B107" s="3" t="s">
        <v>1139</v>
      </c>
      <c r="C107" s="3" t="s">
        <v>1140</v>
      </c>
      <c r="D107" s="3" t="s">
        <v>1204</v>
      </c>
      <c r="E107" s="3">
        <v>9</v>
      </c>
    </row>
    <row r="108" spans="1:5" x14ac:dyDescent="0.25">
      <c r="A108" s="3" t="s">
        <v>1141</v>
      </c>
      <c r="B108" s="3" t="s">
        <v>1142</v>
      </c>
      <c r="C108" s="3" t="s">
        <v>1142</v>
      </c>
      <c r="D108" s="3" t="s">
        <v>1204</v>
      </c>
      <c r="E108" s="3">
        <v>52</v>
      </c>
    </row>
    <row r="109" spans="1:5" x14ac:dyDescent="0.25">
      <c r="A109" s="3" t="s">
        <v>1143</v>
      </c>
      <c r="B109" s="3" t="s">
        <v>1144</v>
      </c>
      <c r="C109" s="3" t="s">
        <v>1144</v>
      </c>
      <c r="D109" s="3" t="s">
        <v>1204</v>
      </c>
      <c r="E109" s="3">
        <v>76</v>
      </c>
    </row>
    <row r="110" spans="1:5" x14ac:dyDescent="0.25">
      <c r="A110" s="3" t="s">
        <v>1147</v>
      </c>
      <c r="B110" s="3" t="s">
        <v>1148</v>
      </c>
      <c r="C110" s="3" t="s">
        <v>1148</v>
      </c>
      <c r="D110" s="3" t="s">
        <v>1204</v>
      </c>
      <c r="E110" s="3">
        <v>136</v>
      </c>
    </row>
    <row r="111" spans="1:5" x14ac:dyDescent="0.25">
      <c r="A111" s="3" t="s">
        <v>1152</v>
      </c>
      <c r="B111" s="3" t="s">
        <v>1153</v>
      </c>
      <c r="C111" s="3" t="s">
        <v>1154</v>
      </c>
      <c r="D111" s="3" t="s">
        <v>1204</v>
      </c>
      <c r="E111" s="3">
        <v>295</v>
      </c>
    </row>
    <row r="112" spans="1:5" x14ac:dyDescent="0.25">
      <c r="A112" s="3" t="s">
        <v>1155</v>
      </c>
      <c r="B112" s="3" t="s">
        <v>1156</v>
      </c>
      <c r="C112" s="3" t="s">
        <v>1157</v>
      </c>
      <c r="D112" s="3" t="s">
        <v>1204</v>
      </c>
      <c r="E112" s="3">
        <v>12</v>
      </c>
    </row>
    <row r="113" spans="1:5" x14ac:dyDescent="0.25">
      <c r="A113" s="3" t="s">
        <v>1158</v>
      </c>
      <c r="B113" s="3" t="s">
        <v>299</v>
      </c>
      <c r="C113" s="3" t="s">
        <v>299</v>
      </c>
      <c r="D113" s="3" t="s">
        <v>1204</v>
      </c>
      <c r="E113" s="3">
        <v>46333</v>
      </c>
    </row>
    <row r="114" spans="1:5" x14ac:dyDescent="0.25">
      <c r="A114" s="3" t="s">
        <v>1159</v>
      </c>
      <c r="B114" s="3" t="s">
        <v>1160</v>
      </c>
      <c r="C114" s="3" t="s">
        <v>1160</v>
      </c>
      <c r="D114" s="3" t="s">
        <v>1204</v>
      </c>
      <c r="E114" s="3">
        <v>280</v>
      </c>
    </row>
    <row r="115" spans="1:5" x14ac:dyDescent="0.25">
      <c r="A115" s="3" t="s">
        <v>1161</v>
      </c>
      <c r="B115" s="3" t="s">
        <v>1162</v>
      </c>
      <c r="C115" s="3" t="s">
        <v>1163</v>
      </c>
      <c r="D115" s="3" t="s">
        <v>1204</v>
      </c>
      <c r="E115" s="3">
        <v>12</v>
      </c>
    </row>
    <row r="116" spans="1:5" x14ac:dyDescent="0.25">
      <c r="A116" s="3" t="s">
        <v>1164</v>
      </c>
      <c r="B116" s="3" t="s">
        <v>1165</v>
      </c>
      <c r="C116" s="3" t="s">
        <v>1165</v>
      </c>
      <c r="D116" s="3" t="s">
        <v>1204</v>
      </c>
      <c r="E116" s="3">
        <v>1783</v>
      </c>
    </row>
  </sheetData>
  <mergeCells count="1">
    <mergeCell ref="A3:B3"/>
  </mergeCells>
  <hyperlinks>
    <hyperlink ref="A3:B3" location="Índice!A1" display="Regresar al Índice"/>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E39"/>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1315</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910</v>
      </c>
      <c r="B6" s="3" t="s">
        <v>911</v>
      </c>
      <c r="C6" s="3" t="s">
        <v>911</v>
      </c>
      <c r="D6" s="3" t="s">
        <v>1203</v>
      </c>
      <c r="E6" s="3">
        <v>24</v>
      </c>
    </row>
    <row r="7" spans="1:5" x14ac:dyDescent="0.25">
      <c r="A7" s="3" t="s">
        <v>916</v>
      </c>
      <c r="B7" s="3" t="s">
        <v>917</v>
      </c>
      <c r="C7" s="3" t="s">
        <v>918</v>
      </c>
      <c r="D7" s="3" t="s">
        <v>1203</v>
      </c>
      <c r="E7" s="3">
        <v>26</v>
      </c>
    </row>
    <row r="8" spans="1:5" x14ac:dyDescent="0.25">
      <c r="A8" s="3" t="s">
        <v>921</v>
      </c>
      <c r="B8" s="3" t="s">
        <v>922</v>
      </c>
      <c r="C8" s="3" t="s">
        <v>923</v>
      </c>
      <c r="D8" s="3" t="s">
        <v>1203</v>
      </c>
      <c r="E8" s="3">
        <v>159</v>
      </c>
    </row>
    <row r="9" spans="1:5" x14ac:dyDescent="0.25">
      <c r="A9" s="3" t="s">
        <v>924</v>
      </c>
      <c r="B9" s="3" t="s">
        <v>925</v>
      </c>
      <c r="C9" s="3" t="s">
        <v>926</v>
      </c>
      <c r="D9" s="3" t="s">
        <v>1203</v>
      </c>
      <c r="E9" s="3">
        <v>15</v>
      </c>
    </row>
    <row r="10" spans="1:5" x14ac:dyDescent="0.25">
      <c r="A10" s="3" t="s">
        <v>929</v>
      </c>
      <c r="B10" s="3" t="s">
        <v>930</v>
      </c>
      <c r="C10" s="3" t="s">
        <v>930</v>
      </c>
      <c r="D10" s="3" t="s">
        <v>1203</v>
      </c>
      <c r="E10" s="3">
        <v>3</v>
      </c>
    </row>
    <row r="11" spans="1:5" x14ac:dyDescent="0.25">
      <c r="A11" s="3" t="s">
        <v>935</v>
      </c>
      <c r="B11" s="3" t="s">
        <v>936</v>
      </c>
      <c r="C11" s="3" t="s">
        <v>937</v>
      </c>
      <c r="D11" s="3" t="s">
        <v>1203</v>
      </c>
      <c r="E11" s="3">
        <v>22</v>
      </c>
    </row>
    <row r="12" spans="1:5" x14ac:dyDescent="0.25">
      <c r="A12" s="3" t="s">
        <v>938</v>
      </c>
      <c r="B12" s="3" t="s">
        <v>939</v>
      </c>
      <c r="C12" s="3" t="s">
        <v>940</v>
      </c>
      <c r="D12" s="3" t="s">
        <v>1203</v>
      </c>
      <c r="E12" s="3">
        <v>285</v>
      </c>
    </row>
    <row r="13" spans="1:5" x14ac:dyDescent="0.25">
      <c r="A13" s="3" t="s">
        <v>957</v>
      </c>
      <c r="B13" s="3" t="s">
        <v>958</v>
      </c>
      <c r="C13" s="3" t="s">
        <v>958</v>
      </c>
      <c r="D13" s="3" t="s">
        <v>1203</v>
      </c>
      <c r="E13" s="3">
        <v>243</v>
      </c>
    </row>
    <row r="14" spans="1:5" x14ac:dyDescent="0.25">
      <c r="A14" s="3" t="s">
        <v>959</v>
      </c>
      <c r="B14" s="3" t="s">
        <v>960</v>
      </c>
      <c r="C14" s="3" t="s">
        <v>960</v>
      </c>
      <c r="D14" s="3" t="s">
        <v>1203</v>
      </c>
      <c r="E14" s="3">
        <v>0</v>
      </c>
    </row>
    <row r="15" spans="1:5" x14ac:dyDescent="0.25">
      <c r="A15" s="3" t="s">
        <v>978</v>
      </c>
      <c r="B15" s="3" t="s">
        <v>6</v>
      </c>
      <c r="C15" s="3" t="s">
        <v>6</v>
      </c>
      <c r="D15" s="3" t="s">
        <v>1203</v>
      </c>
      <c r="E15" s="3">
        <v>4434</v>
      </c>
    </row>
    <row r="16" spans="1:5" x14ac:dyDescent="0.25">
      <c r="A16" s="3" t="s">
        <v>979</v>
      </c>
      <c r="B16" s="3" t="s">
        <v>980</v>
      </c>
      <c r="C16" s="3" t="s">
        <v>980</v>
      </c>
      <c r="D16" s="3" t="s">
        <v>1203</v>
      </c>
      <c r="E16" s="3">
        <v>95</v>
      </c>
    </row>
    <row r="17" spans="1:5" x14ac:dyDescent="0.25">
      <c r="A17" s="3" t="s">
        <v>984</v>
      </c>
      <c r="B17" s="3" t="s">
        <v>985</v>
      </c>
      <c r="C17" s="3" t="s">
        <v>985</v>
      </c>
      <c r="D17" s="3" t="s">
        <v>1203</v>
      </c>
      <c r="E17" s="3">
        <v>16</v>
      </c>
    </row>
    <row r="18" spans="1:5" x14ac:dyDescent="0.25">
      <c r="A18" s="3" t="s">
        <v>1007</v>
      </c>
      <c r="B18" s="3" t="s">
        <v>1008</v>
      </c>
      <c r="C18" s="3" t="s">
        <v>1009</v>
      </c>
      <c r="D18" s="3" t="s">
        <v>1203</v>
      </c>
      <c r="E18" s="3">
        <v>14</v>
      </c>
    </row>
    <row r="19" spans="1:5" x14ac:dyDescent="0.25">
      <c r="A19" s="3" t="s">
        <v>1013</v>
      </c>
      <c r="B19" s="3" t="s">
        <v>1014</v>
      </c>
      <c r="C19" s="3" t="s">
        <v>1014</v>
      </c>
      <c r="D19" s="3" t="s">
        <v>1203</v>
      </c>
      <c r="E19" s="3">
        <v>28</v>
      </c>
    </row>
    <row r="20" spans="1:5" x14ac:dyDescent="0.25">
      <c r="A20" s="3" t="s">
        <v>1018</v>
      </c>
      <c r="B20" s="3" t="s">
        <v>1019</v>
      </c>
      <c r="C20" s="3" t="s">
        <v>1019</v>
      </c>
      <c r="D20" s="3" t="s">
        <v>1203</v>
      </c>
      <c r="E20" s="3">
        <v>19</v>
      </c>
    </row>
    <row r="21" spans="1:5" x14ac:dyDescent="0.25">
      <c r="A21" s="3" t="s">
        <v>1025</v>
      </c>
      <c r="B21" s="3" t="s">
        <v>1026</v>
      </c>
      <c r="C21" s="3" t="s">
        <v>1027</v>
      </c>
      <c r="D21" s="3" t="s">
        <v>1203</v>
      </c>
      <c r="E21" s="3">
        <v>159</v>
      </c>
    </row>
    <row r="22" spans="1:5" x14ac:dyDescent="0.25">
      <c r="A22" s="3" t="s">
        <v>1036</v>
      </c>
      <c r="B22" s="3" t="s">
        <v>1037</v>
      </c>
      <c r="C22" s="3" t="s">
        <v>1037</v>
      </c>
      <c r="D22" s="3" t="s">
        <v>1203</v>
      </c>
      <c r="E22" s="3">
        <v>783</v>
      </c>
    </row>
    <row r="23" spans="1:5" x14ac:dyDescent="0.25">
      <c r="A23" s="3" t="s">
        <v>1041</v>
      </c>
      <c r="B23" s="3" t="s">
        <v>1042</v>
      </c>
      <c r="C23" s="3" t="s">
        <v>1042</v>
      </c>
      <c r="D23" s="3" t="s">
        <v>1203</v>
      </c>
      <c r="E23" s="3">
        <v>12</v>
      </c>
    </row>
    <row r="24" spans="1:5" x14ac:dyDescent="0.25">
      <c r="A24" s="3" t="s">
        <v>1046</v>
      </c>
      <c r="B24" s="3" t="s">
        <v>1047</v>
      </c>
      <c r="C24" s="3" t="s">
        <v>1048</v>
      </c>
      <c r="D24" s="3" t="s">
        <v>1203</v>
      </c>
      <c r="E24" s="3">
        <v>1</v>
      </c>
    </row>
    <row r="25" spans="1:5" x14ac:dyDescent="0.25">
      <c r="A25" s="3" t="s">
        <v>1054</v>
      </c>
      <c r="B25" s="3" t="s">
        <v>1055</v>
      </c>
      <c r="C25" s="3" t="s">
        <v>1056</v>
      </c>
      <c r="D25" s="3" t="s">
        <v>1203</v>
      </c>
      <c r="E25" s="3">
        <v>11</v>
      </c>
    </row>
    <row r="26" spans="1:5" x14ac:dyDescent="0.25">
      <c r="A26" s="3" t="s">
        <v>1057</v>
      </c>
      <c r="B26" s="3" t="s">
        <v>1058</v>
      </c>
      <c r="C26" s="3" t="s">
        <v>1059</v>
      </c>
      <c r="D26" s="3" t="s">
        <v>1203</v>
      </c>
      <c r="E26" s="3">
        <v>49</v>
      </c>
    </row>
    <row r="27" spans="1:5" x14ac:dyDescent="0.25">
      <c r="A27" s="3" t="s">
        <v>1070</v>
      </c>
      <c r="B27" s="3" t="s">
        <v>1071</v>
      </c>
      <c r="C27" s="3" t="s">
        <v>1072</v>
      </c>
      <c r="D27" s="3" t="s">
        <v>1203</v>
      </c>
      <c r="E27" s="3">
        <v>18</v>
      </c>
    </row>
    <row r="28" spans="1:5" x14ac:dyDescent="0.25">
      <c r="A28" s="3" t="s">
        <v>1092</v>
      </c>
      <c r="B28" s="3" t="s">
        <v>1093</v>
      </c>
      <c r="C28" s="3" t="s">
        <v>1094</v>
      </c>
      <c r="D28" s="3" t="s">
        <v>1203</v>
      </c>
      <c r="E28" s="3">
        <v>251</v>
      </c>
    </row>
    <row r="29" spans="1:5" x14ac:dyDescent="0.25">
      <c r="A29" s="3" t="s">
        <v>1095</v>
      </c>
      <c r="B29" s="3" t="s">
        <v>1096</v>
      </c>
      <c r="C29" s="3" t="s">
        <v>1096</v>
      </c>
      <c r="D29" s="3" t="s">
        <v>1203</v>
      </c>
      <c r="E29" s="3">
        <v>202</v>
      </c>
    </row>
    <row r="30" spans="1:5" x14ac:dyDescent="0.25">
      <c r="A30" s="3" t="s">
        <v>1100</v>
      </c>
      <c r="B30" s="3" t="s">
        <v>1101</v>
      </c>
      <c r="C30" s="3" t="s">
        <v>1102</v>
      </c>
      <c r="D30" s="3" t="s">
        <v>1203</v>
      </c>
      <c r="E30" s="3">
        <v>5</v>
      </c>
    </row>
    <row r="31" spans="1:5" x14ac:dyDescent="0.25">
      <c r="A31" s="3" t="s">
        <v>1103</v>
      </c>
      <c r="B31" s="3" t="s">
        <v>295</v>
      </c>
      <c r="C31" s="3" t="s">
        <v>1104</v>
      </c>
      <c r="D31" s="3" t="s">
        <v>1203</v>
      </c>
      <c r="E31" s="3">
        <v>69</v>
      </c>
    </row>
    <row r="32" spans="1:5" x14ac:dyDescent="0.25">
      <c r="A32" s="3" t="s">
        <v>1105</v>
      </c>
      <c r="B32" s="3" t="s">
        <v>1106</v>
      </c>
      <c r="C32" s="3" t="s">
        <v>1106</v>
      </c>
      <c r="D32" s="3" t="s">
        <v>1203</v>
      </c>
      <c r="E32" s="3">
        <v>272</v>
      </c>
    </row>
    <row r="33" spans="1:5" x14ac:dyDescent="0.25">
      <c r="A33" s="3" t="s">
        <v>1110</v>
      </c>
      <c r="B33" s="3" t="s">
        <v>1111</v>
      </c>
      <c r="C33" s="3" t="s">
        <v>1112</v>
      </c>
      <c r="D33" s="3" t="s">
        <v>1203</v>
      </c>
      <c r="E33" s="3">
        <v>1</v>
      </c>
    </row>
    <row r="34" spans="1:5" x14ac:dyDescent="0.25">
      <c r="A34" s="3" t="s">
        <v>1113</v>
      </c>
      <c r="B34" s="3" t="s">
        <v>1114</v>
      </c>
      <c r="C34" s="3" t="s">
        <v>1115</v>
      </c>
      <c r="D34" s="3" t="s">
        <v>1203</v>
      </c>
      <c r="E34" s="3">
        <v>10</v>
      </c>
    </row>
    <row r="35" spans="1:5" x14ac:dyDescent="0.25">
      <c r="A35" s="3" t="s">
        <v>1116</v>
      </c>
      <c r="B35" s="3" t="s">
        <v>1117</v>
      </c>
      <c r="C35" s="3" t="s">
        <v>1117</v>
      </c>
      <c r="D35" s="3" t="s">
        <v>1203</v>
      </c>
      <c r="E35" s="3">
        <v>1</v>
      </c>
    </row>
    <row r="36" spans="1:5" x14ac:dyDescent="0.25">
      <c r="A36" s="3" t="s">
        <v>1143</v>
      </c>
      <c r="B36" s="3" t="s">
        <v>1144</v>
      </c>
      <c r="C36" s="3" t="s">
        <v>1144</v>
      </c>
      <c r="D36" s="3" t="s">
        <v>1203</v>
      </c>
      <c r="E36" s="3">
        <v>1</v>
      </c>
    </row>
    <row r="37" spans="1:5" x14ac:dyDescent="0.25">
      <c r="A37" s="3" t="s">
        <v>1158</v>
      </c>
      <c r="B37" s="3" t="s">
        <v>299</v>
      </c>
      <c r="C37" s="3" t="s">
        <v>299</v>
      </c>
      <c r="D37" s="3" t="s">
        <v>1203</v>
      </c>
      <c r="E37" s="3">
        <v>2340</v>
      </c>
    </row>
    <row r="38" spans="1:5" x14ac:dyDescent="0.25">
      <c r="A38" s="3" t="s">
        <v>1164</v>
      </c>
      <c r="B38" s="3" t="s">
        <v>1165</v>
      </c>
      <c r="C38" s="3" t="s">
        <v>1165</v>
      </c>
      <c r="D38" s="3" t="s">
        <v>1203</v>
      </c>
      <c r="E38" s="3">
        <v>27</v>
      </c>
    </row>
    <row r="39" spans="1:5" x14ac:dyDescent="0.25">
      <c r="A39" s="3" t="s">
        <v>1166</v>
      </c>
      <c r="B39" s="3" t="s">
        <v>1167</v>
      </c>
      <c r="C39" s="3" t="s">
        <v>1167</v>
      </c>
      <c r="D39" s="3" t="s">
        <v>1203</v>
      </c>
      <c r="E39" s="3">
        <v>3</v>
      </c>
    </row>
  </sheetData>
  <mergeCells count="1">
    <mergeCell ref="A3:B3"/>
  </mergeCells>
  <hyperlinks>
    <hyperlink ref="A3:B3" location="Índice!A1" display="Regresar al Í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17"/>
  <sheetViews>
    <sheetView workbookViewId="0">
      <selection activeCell="A4" sqref="A4:B4"/>
    </sheetView>
  </sheetViews>
  <sheetFormatPr baseColWidth="10" defaultColWidth="9.140625" defaultRowHeight="15" x14ac:dyDescent="0.25"/>
  <cols>
    <col min="1" max="5" width="9.140625" style="179"/>
    <col min="6" max="6" width="80.7109375" style="179" customWidth="1"/>
    <col min="7" max="9" width="16.7109375" style="179" customWidth="1"/>
    <col min="10" max="16384" width="9.140625" style="179"/>
  </cols>
  <sheetData>
    <row r="1" spans="1:9" x14ac:dyDescent="0.25">
      <c r="A1" s="179" t="s">
        <v>1287</v>
      </c>
    </row>
    <row r="2" spans="1:9" x14ac:dyDescent="0.25">
      <c r="A2" s="179" t="s">
        <v>716</v>
      </c>
    </row>
    <row r="3" spans="1:9" x14ac:dyDescent="0.25">
      <c r="A3" s="179" t="s">
        <v>719</v>
      </c>
    </row>
    <row r="4" spans="1:9" x14ac:dyDescent="0.25">
      <c r="A4" s="292" t="s">
        <v>1327</v>
      </c>
      <c r="B4" s="292"/>
    </row>
    <row r="5" spans="1:9" ht="30" x14ac:dyDescent="0.25">
      <c r="A5" s="179" t="s">
        <v>720</v>
      </c>
      <c r="B5" s="179" t="s">
        <v>721</v>
      </c>
      <c r="C5" s="179" t="s">
        <v>722</v>
      </c>
      <c r="D5" s="179" t="s">
        <v>723</v>
      </c>
      <c r="F5" s="185" t="s">
        <v>720</v>
      </c>
      <c r="G5" s="185" t="s">
        <v>721</v>
      </c>
      <c r="H5" s="185" t="s">
        <v>722</v>
      </c>
      <c r="I5" s="185" t="s">
        <v>723</v>
      </c>
    </row>
    <row r="6" spans="1:9" x14ac:dyDescent="0.25">
      <c r="A6" s="179" t="s">
        <v>724</v>
      </c>
      <c r="B6" s="179" t="s">
        <v>725</v>
      </c>
      <c r="C6" s="179">
        <v>-185</v>
      </c>
      <c r="D6" s="179" t="s">
        <v>726</v>
      </c>
      <c r="F6" s="186" t="s">
        <v>724</v>
      </c>
      <c r="G6" s="187" t="s">
        <v>725</v>
      </c>
      <c r="H6" s="188">
        <v>-185</v>
      </c>
      <c r="I6" s="187">
        <v>-2E-3</v>
      </c>
    </row>
    <row r="7" spans="1:9" x14ac:dyDescent="0.25">
      <c r="A7" s="179" t="s">
        <v>727</v>
      </c>
      <c r="B7" s="179" t="s">
        <v>728</v>
      </c>
      <c r="C7" s="179">
        <v>903</v>
      </c>
      <c r="D7" s="179" t="s">
        <v>729</v>
      </c>
      <c r="F7" s="189" t="s">
        <v>727</v>
      </c>
      <c r="G7" s="190" t="s">
        <v>728</v>
      </c>
      <c r="H7" s="191">
        <v>903</v>
      </c>
      <c r="I7" s="190">
        <v>1.7000000000000001E-2</v>
      </c>
    </row>
    <row r="8" spans="1:9" x14ac:dyDescent="0.25">
      <c r="A8" s="179" t="s">
        <v>730</v>
      </c>
      <c r="B8" s="179" t="s">
        <v>731</v>
      </c>
      <c r="C8" s="179">
        <v>2668</v>
      </c>
      <c r="D8" s="179" t="s">
        <v>732</v>
      </c>
      <c r="F8" s="186" t="s">
        <v>730</v>
      </c>
      <c r="G8" s="187" t="s">
        <v>731</v>
      </c>
      <c r="H8" s="188">
        <v>2668</v>
      </c>
      <c r="I8" s="187">
        <v>5.0999999999999997E-2</v>
      </c>
    </row>
    <row r="9" spans="1:9" x14ac:dyDescent="0.25">
      <c r="A9" s="179" t="s">
        <v>733</v>
      </c>
      <c r="B9" s="179" t="s">
        <v>734</v>
      </c>
      <c r="C9" s="179">
        <v>1260</v>
      </c>
      <c r="D9" s="179" t="s">
        <v>735</v>
      </c>
      <c r="F9" s="189" t="s">
        <v>733</v>
      </c>
      <c r="G9" s="190" t="s">
        <v>734</v>
      </c>
      <c r="H9" s="191">
        <v>1260</v>
      </c>
      <c r="I9" s="190">
        <v>0.03</v>
      </c>
    </row>
    <row r="10" spans="1:9" ht="30" x14ac:dyDescent="0.25">
      <c r="A10" s="179" t="s">
        <v>736</v>
      </c>
      <c r="B10" s="179" t="s">
        <v>737</v>
      </c>
      <c r="C10" s="179">
        <v>-1518</v>
      </c>
      <c r="D10" s="179" t="s">
        <v>738</v>
      </c>
      <c r="F10" s="186" t="s">
        <v>736</v>
      </c>
      <c r="G10" s="187" t="s">
        <v>737</v>
      </c>
      <c r="H10" s="188">
        <v>-1518</v>
      </c>
      <c r="I10" s="187">
        <v>-0.06</v>
      </c>
    </row>
    <row r="11" spans="1:9" x14ac:dyDescent="0.25">
      <c r="A11" s="179" t="s">
        <v>739</v>
      </c>
      <c r="B11" s="179" t="s">
        <v>740</v>
      </c>
      <c r="C11" s="179">
        <v>-952</v>
      </c>
      <c r="D11" s="179" t="s">
        <v>741</v>
      </c>
      <c r="F11" s="189" t="s">
        <v>739</v>
      </c>
      <c r="G11" s="190" t="s">
        <v>740</v>
      </c>
      <c r="H11" s="191">
        <v>-952</v>
      </c>
      <c r="I11" s="190">
        <v>-4.8000000000000001E-2</v>
      </c>
    </row>
    <row r="12" spans="1:9" x14ac:dyDescent="0.25">
      <c r="A12" s="179" t="s">
        <v>742</v>
      </c>
      <c r="B12" s="179" t="s">
        <v>743</v>
      </c>
      <c r="C12" s="179">
        <v>679</v>
      </c>
      <c r="D12" s="179" t="s">
        <v>744</v>
      </c>
      <c r="F12" s="186" t="s">
        <v>742</v>
      </c>
      <c r="G12" s="187" t="s">
        <v>743</v>
      </c>
      <c r="H12" s="188">
        <v>679</v>
      </c>
      <c r="I12" s="187">
        <v>4.4999999999999998E-2</v>
      </c>
    </row>
    <row r="13" spans="1:9" x14ac:dyDescent="0.25">
      <c r="A13" s="179" t="s">
        <v>745</v>
      </c>
      <c r="B13" s="179" t="s">
        <v>746</v>
      </c>
      <c r="C13" s="179">
        <v>-225</v>
      </c>
      <c r="D13" s="179" t="s">
        <v>747</v>
      </c>
      <c r="F13" s="189" t="s">
        <v>745</v>
      </c>
      <c r="G13" s="190" t="s">
        <v>746</v>
      </c>
      <c r="H13" s="191">
        <v>-225</v>
      </c>
      <c r="I13" s="190">
        <v>-2.1000000000000001E-2</v>
      </c>
    </row>
    <row r="14" spans="1:9" x14ac:dyDescent="0.25">
      <c r="A14" s="179" t="s">
        <v>748</v>
      </c>
      <c r="B14" s="179" t="s">
        <v>749</v>
      </c>
      <c r="C14" s="179">
        <v>-150</v>
      </c>
      <c r="D14" s="179" t="s">
        <v>750</v>
      </c>
      <c r="F14" s="186" t="s">
        <v>748</v>
      </c>
      <c r="G14" s="187" t="s">
        <v>749</v>
      </c>
      <c r="H14" s="188">
        <v>-150</v>
      </c>
      <c r="I14" s="187">
        <v>-1.7000000000000001E-2</v>
      </c>
    </row>
    <row r="15" spans="1:9" x14ac:dyDescent="0.25">
      <c r="A15" s="179" t="s">
        <v>751</v>
      </c>
      <c r="B15" s="179" t="s">
        <v>752</v>
      </c>
      <c r="C15" s="179">
        <v>57</v>
      </c>
      <c r="D15" s="179" t="s">
        <v>753</v>
      </c>
      <c r="F15" s="189" t="s">
        <v>751</v>
      </c>
      <c r="G15" s="190" t="s">
        <v>752</v>
      </c>
      <c r="H15" s="191">
        <v>57</v>
      </c>
      <c r="I15" s="190">
        <v>7.0000000000000001E-3</v>
      </c>
    </row>
    <row r="16" spans="1:9" x14ac:dyDescent="0.25">
      <c r="A16" s="179" t="s">
        <v>754</v>
      </c>
      <c r="B16" s="179" t="s">
        <v>755</v>
      </c>
      <c r="C16" s="179">
        <v>1226</v>
      </c>
      <c r="D16" s="179" t="s">
        <v>756</v>
      </c>
      <c r="F16" s="186" t="s">
        <v>754</v>
      </c>
      <c r="G16" s="187" t="s">
        <v>755</v>
      </c>
      <c r="H16" s="188">
        <v>1226</v>
      </c>
      <c r="I16" s="187">
        <v>4.2999999999999997E-2</v>
      </c>
    </row>
    <row r="17" spans="1:9" x14ac:dyDescent="0.25">
      <c r="A17" s="179" t="s">
        <v>307</v>
      </c>
      <c r="B17" s="179" t="s">
        <v>757</v>
      </c>
      <c r="C17" s="179">
        <v>3765</v>
      </c>
      <c r="D17" s="179" t="s">
        <v>758</v>
      </c>
      <c r="F17" s="192" t="s">
        <v>307</v>
      </c>
      <c r="G17" s="193" t="s">
        <v>757</v>
      </c>
      <c r="H17" s="194">
        <v>3765</v>
      </c>
      <c r="I17" s="193">
        <v>0.01</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E51"/>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1316</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905</v>
      </c>
      <c r="B6" s="3" t="s">
        <v>906</v>
      </c>
      <c r="C6" s="3" t="s">
        <v>906</v>
      </c>
      <c r="D6" s="3" t="s">
        <v>1209</v>
      </c>
      <c r="E6" s="3">
        <v>3</v>
      </c>
    </row>
    <row r="7" spans="1:5" x14ac:dyDescent="0.25">
      <c r="A7" s="3" t="s">
        <v>921</v>
      </c>
      <c r="B7" s="3" t="s">
        <v>922</v>
      </c>
      <c r="C7" s="3" t="s">
        <v>923</v>
      </c>
      <c r="D7" s="3" t="s">
        <v>1209</v>
      </c>
      <c r="E7" s="3">
        <v>34</v>
      </c>
    </row>
    <row r="8" spans="1:5" x14ac:dyDescent="0.25">
      <c r="A8" s="3" t="s">
        <v>924</v>
      </c>
      <c r="B8" s="3" t="s">
        <v>925</v>
      </c>
      <c r="C8" s="3" t="s">
        <v>926</v>
      </c>
      <c r="D8" s="3" t="s">
        <v>1209</v>
      </c>
      <c r="E8" s="3">
        <v>1</v>
      </c>
    </row>
    <row r="9" spans="1:5" x14ac:dyDescent="0.25">
      <c r="A9" s="3" t="s">
        <v>1174</v>
      </c>
      <c r="B9" s="3" t="s">
        <v>1175</v>
      </c>
      <c r="C9" s="3" t="s">
        <v>1175</v>
      </c>
      <c r="D9" s="3" t="s">
        <v>1209</v>
      </c>
      <c r="E9" s="3">
        <v>686</v>
      </c>
    </row>
    <row r="10" spans="1:5" x14ac:dyDescent="0.25">
      <c r="A10" s="3" t="s">
        <v>938</v>
      </c>
      <c r="B10" s="3" t="s">
        <v>939</v>
      </c>
      <c r="C10" s="3" t="s">
        <v>940</v>
      </c>
      <c r="D10" s="3" t="s">
        <v>1209</v>
      </c>
      <c r="E10" s="3">
        <v>209</v>
      </c>
    </row>
    <row r="11" spans="1:5" x14ac:dyDescent="0.25">
      <c r="A11" s="3" t="s">
        <v>943</v>
      </c>
      <c r="B11" s="3" t="s">
        <v>944</v>
      </c>
      <c r="C11" s="3" t="s">
        <v>945</v>
      </c>
      <c r="D11" s="3" t="s">
        <v>1209</v>
      </c>
      <c r="E11" s="3">
        <v>2</v>
      </c>
    </row>
    <row r="12" spans="1:5" x14ac:dyDescent="0.25">
      <c r="A12" s="3" t="s">
        <v>952</v>
      </c>
      <c r="B12" s="3" t="s">
        <v>953</v>
      </c>
      <c r="C12" s="3" t="s">
        <v>953</v>
      </c>
      <c r="D12" s="3" t="s">
        <v>1209</v>
      </c>
      <c r="E12" s="3">
        <v>1</v>
      </c>
    </row>
    <row r="13" spans="1:5" x14ac:dyDescent="0.25">
      <c r="A13" s="3" t="s">
        <v>959</v>
      </c>
      <c r="B13" s="3" t="s">
        <v>960</v>
      </c>
      <c r="C13" s="3" t="s">
        <v>960</v>
      </c>
      <c r="D13" s="3" t="s">
        <v>1209</v>
      </c>
      <c r="E13" s="3">
        <v>0</v>
      </c>
    </row>
    <row r="14" spans="1:5" x14ac:dyDescent="0.25">
      <c r="A14" s="3" t="s">
        <v>961</v>
      </c>
      <c r="B14" s="3" t="s">
        <v>962</v>
      </c>
      <c r="C14" s="3" t="s">
        <v>963</v>
      </c>
      <c r="D14" s="3" t="s">
        <v>1209</v>
      </c>
      <c r="E14" s="3">
        <v>4</v>
      </c>
    </row>
    <row r="15" spans="1:5" x14ac:dyDescent="0.25">
      <c r="A15" s="3" t="s">
        <v>964</v>
      </c>
      <c r="B15" s="3" t="s">
        <v>965</v>
      </c>
      <c r="C15" s="3" t="s">
        <v>965</v>
      </c>
      <c r="D15" s="3" t="s">
        <v>1209</v>
      </c>
      <c r="E15" s="3">
        <v>6</v>
      </c>
    </row>
    <row r="16" spans="1:5" x14ac:dyDescent="0.25">
      <c r="A16" s="3" t="s">
        <v>974</v>
      </c>
      <c r="B16" s="3" t="s">
        <v>975</v>
      </c>
      <c r="C16" s="3" t="s">
        <v>975</v>
      </c>
      <c r="D16" s="3" t="s">
        <v>1209</v>
      </c>
      <c r="E16" s="3">
        <v>26</v>
      </c>
    </row>
    <row r="17" spans="1:5" x14ac:dyDescent="0.25">
      <c r="A17" s="3" t="s">
        <v>976</v>
      </c>
      <c r="B17" s="3" t="s">
        <v>977</v>
      </c>
      <c r="C17" s="3" t="s">
        <v>977</v>
      </c>
      <c r="D17" s="3" t="s">
        <v>1209</v>
      </c>
      <c r="E17" s="3">
        <v>22</v>
      </c>
    </row>
    <row r="18" spans="1:5" x14ac:dyDescent="0.25">
      <c r="A18" s="3" t="s">
        <v>978</v>
      </c>
      <c r="B18" s="3" t="s">
        <v>6</v>
      </c>
      <c r="C18" s="3" t="s">
        <v>6</v>
      </c>
      <c r="D18" s="3" t="s">
        <v>1209</v>
      </c>
      <c r="E18" s="3">
        <v>121</v>
      </c>
    </row>
    <row r="19" spans="1:5" x14ac:dyDescent="0.25">
      <c r="A19" s="3" t="s">
        <v>984</v>
      </c>
      <c r="B19" s="3" t="s">
        <v>985</v>
      </c>
      <c r="C19" s="3" t="s">
        <v>985</v>
      </c>
      <c r="D19" s="3" t="s">
        <v>1209</v>
      </c>
      <c r="E19" s="3">
        <v>28</v>
      </c>
    </row>
    <row r="20" spans="1:5" x14ac:dyDescent="0.25">
      <c r="A20" s="3" t="s">
        <v>986</v>
      </c>
      <c r="B20" s="3" t="s">
        <v>987</v>
      </c>
      <c r="C20" s="3" t="s">
        <v>988</v>
      </c>
      <c r="D20" s="3" t="s">
        <v>1209</v>
      </c>
      <c r="E20" s="3">
        <v>18</v>
      </c>
    </row>
    <row r="21" spans="1:5" x14ac:dyDescent="0.25">
      <c r="A21" s="3" t="s">
        <v>992</v>
      </c>
      <c r="B21" s="3" t="s">
        <v>993</v>
      </c>
      <c r="C21" s="3" t="s">
        <v>994</v>
      </c>
      <c r="D21" s="3" t="s">
        <v>1209</v>
      </c>
      <c r="E21" s="3">
        <v>8</v>
      </c>
    </row>
    <row r="22" spans="1:5" x14ac:dyDescent="0.25">
      <c r="A22" s="3" t="s">
        <v>997</v>
      </c>
      <c r="B22" s="3" t="s">
        <v>262</v>
      </c>
      <c r="C22" s="3" t="s">
        <v>998</v>
      </c>
      <c r="D22" s="3" t="s">
        <v>1209</v>
      </c>
      <c r="E22" s="3">
        <v>12</v>
      </c>
    </row>
    <row r="23" spans="1:5" x14ac:dyDescent="0.25">
      <c r="A23" s="3" t="s">
        <v>1179</v>
      </c>
      <c r="B23" s="3" t="s">
        <v>1180</v>
      </c>
      <c r="C23" s="3" t="s">
        <v>1181</v>
      </c>
      <c r="D23" s="3" t="s">
        <v>1209</v>
      </c>
      <c r="E23" s="3">
        <v>8</v>
      </c>
    </row>
    <row r="24" spans="1:5" x14ac:dyDescent="0.25">
      <c r="A24" s="3" t="s">
        <v>999</v>
      </c>
      <c r="B24" s="3" t="s">
        <v>1000</v>
      </c>
      <c r="C24" s="3" t="s">
        <v>1000</v>
      </c>
      <c r="D24" s="3" t="s">
        <v>1209</v>
      </c>
      <c r="E24" s="3">
        <v>1</v>
      </c>
    </row>
    <row r="25" spans="1:5" x14ac:dyDescent="0.25">
      <c r="A25" s="3" t="s">
        <v>1013</v>
      </c>
      <c r="B25" s="3" t="s">
        <v>1014</v>
      </c>
      <c r="C25" s="3" t="s">
        <v>1014</v>
      </c>
      <c r="D25" s="3" t="s">
        <v>1209</v>
      </c>
      <c r="E25" s="3">
        <v>1</v>
      </c>
    </row>
    <row r="26" spans="1:5" x14ac:dyDescent="0.25">
      <c r="A26" s="3" t="s">
        <v>1025</v>
      </c>
      <c r="B26" s="3" t="s">
        <v>1026</v>
      </c>
      <c r="C26" s="3" t="s">
        <v>1027</v>
      </c>
      <c r="D26" s="3" t="s">
        <v>1209</v>
      </c>
      <c r="E26" s="3">
        <v>1</v>
      </c>
    </row>
    <row r="27" spans="1:5" x14ac:dyDescent="0.25">
      <c r="A27" s="3" t="s">
        <v>1031</v>
      </c>
      <c r="B27" s="3" t="s">
        <v>1032</v>
      </c>
      <c r="C27" s="3" t="s">
        <v>1032</v>
      </c>
      <c r="D27" s="3" t="s">
        <v>1209</v>
      </c>
      <c r="E27" s="3">
        <v>87</v>
      </c>
    </row>
    <row r="28" spans="1:5" x14ac:dyDescent="0.25">
      <c r="A28" s="3" t="s">
        <v>1033</v>
      </c>
      <c r="B28" s="3" t="s">
        <v>1034</v>
      </c>
      <c r="C28" s="3" t="s">
        <v>1035</v>
      </c>
      <c r="D28" s="3" t="s">
        <v>1209</v>
      </c>
      <c r="E28" s="3">
        <v>181</v>
      </c>
    </row>
    <row r="29" spans="1:5" x14ac:dyDescent="0.25">
      <c r="A29" s="3" t="s">
        <v>1036</v>
      </c>
      <c r="B29" s="3" t="s">
        <v>1037</v>
      </c>
      <c r="C29" s="3" t="s">
        <v>1037</v>
      </c>
      <c r="D29" s="3" t="s">
        <v>1209</v>
      </c>
      <c r="E29" s="3">
        <v>55</v>
      </c>
    </row>
    <row r="30" spans="1:5" x14ac:dyDescent="0.25">
      <c r="A30" s="3" t="s">
        <v>1043</v>
      </c>
      <c r="B30" s="3" t="s">
        <v>1044</v>
      </c>
      <c r="C30" s="3" t="s">
        <v>1045</v>
      </c>
      <c r="D30" s="3" t="s">
        <v>1209</v>
      </c>
      <c r="E30" s="3">
        <v>5</v>
      </c>
    </row>
    <row r="31" spans="1:5" x14ac:dyDescent="0.25">
      <c r="A31" s="3" t="s">
        <v>1046</v>
      </c>
      <c r="B31" s="3" t="s">
        <v>1047</v>
      </c>
      <c r="C31" s="3" t="s">
        <v>1048</v>
      </c>
      <c r="D31" s="3" t="s">
        <v>1209</v>
      </c>
      <c r="E31" s="3">
        <v>5</v>
      </c>
    </row>
    <row r="32" spans="1:5" x14ac:dyDescent="0.25">
      <c r="A32" s="3" t="s">
        <v>1192</v>
      </c>
      <c r="B32" s="3" t="s">
        <v>1193</v>
      </c>
      <c r="C32" s="3" t="s">
        <v>1194</v>
      </c>
      <c r="D32" s="3" t="s">
        <v>1209</v>
      </c>
      <c r="E32" s="3">
        <v>278</v>
      </c>
    </row>
    <row r="33" spans="1:5" x14ac:dyDescent="0.25">
      <c r="A33" s="3" t="s">
        <v>1057</v>
      </c>
      <c r="B33" s="3" t="s">
        <v>1058</v>
      </c>
      <c r="C33" s="3" t="s">
        <v>1059</v>
      </c>
      <c r="D33" s="3" t="s">
        <v>1209</v>
      </c>
      <c r="E33" s="3">
        <v>2</v>
      </c>
    </row>
    <row r="34" spans="1:5" x14ac:dyDescent="0.25">
      <c r="A34" s="3" t="s">
        <v>1060</v>
      </c>
      <c r="B34" s="3" t="s">
        <v>1061</v>
      </c>
      <c r="C34" s="3" t="s">
        <v>1062</v>
      </c>
      <c r="D34" s="3" t="s">
        <v>1209</v>
      </c>
      <c r="E34" s="3">
        <v>45</v>
      </c>
    </row>
    <row r="35" spans="1:5" x14ac:dyDescent="0.25">
      <c r="A35" s="3" t="s">
        <v>1063</v>
      </c>
      <c r="B35" s="3" t="s">
        <v>1064</v>
      </c>
      <c r="C35" s="3" t="s">
        <v>1064</v>
      </c>
      <c r="D35" s="3" t="s">
        <v>1209</v>
      </c>
      <c r="E35" s="3">
        <v>27</v>
      </c>
    </row>
    <row r="36" spans="1:5" x14ac:dyDescent="0.25">
      <c r="A36" s="3" t="s">
        <v>1067</v>
      </c>
      <c r="B36" s="3" t="s">
        <v>1068</v>
      </c>
      <c r="C36" s="3" t="s">
        <v>1069</v>
      </c>
      <c r="D36" s="3" t="s">
        <v>1209</v>
      </c>
      <c r="E36" s="3">
        <v>1</v>
      </c>
    </row>
    <row r="37" spans="1:5" x14ac:dyDescent="0.25">
      <c r="A37" s="3" t="s">
        <v>1070</v>
      </c>
      <c r="B37" s="3" t="s">
        <v>1071</v>
      </c>
      <c r="C37" s="3" t="s">
        <v>1072</v>
      </c>
      <c r="D37" s="3" t="s">
        <v>1209</v>
      </c>
      <c r="E37" s="3">
        <v>34</v>
      </c>
    </row>
    <row r="38" spans="1:5" x14ac:dyDescent="0.25">
      <c r="A38" s="3" t="s">
        <v>1075</v>
      </c>
      <c r="B38" s="3" t="s">
        <v>1076</v>
      </c>
      <c r="C38" s="3" t="s">
        <v>1077</v>
      </c>
      <c r="D38" s="3" t="s">
        <v>1209</v>
      </c>
      <c r="E38" s="3">
        <v>16</v>
      </c>
    </row>
    <row r="39" spans="1:5" x14ac:dyDescent="0.25">
      <c r="A39" s="3" t="s">
        <v>1078</v>
      </c>
      <c r="B39" s="3" t="s">
        <v>1079</v>
      </c>
      <c r="C39" s="3" t="s">
        <v>1080</v>
      </c>
      <c r="D39" s="3" t="s">
        <v>1209</v>
      </c>
      <c r="E39" s="3">
        <v>50</v>
      </c>
    </row>
    <row r="40" spans="1:5" x14ac:dyDescent="0.25">
      <c r="A40" s="3" t="s">
        <v>1092</v>
      </c>
      <c r="B40" s="3" t="s">
        <v>1093</v>
      </c>
      <c r="C40" s="3" t="s">
        <v>1094</v>
      </c>
      <c r="D40" s="3" t="s">
        <v>1209</v>
      </c>
      <c r="E40" s="3">
        <v>2</v>
      </c>
    </row>
    <row r="41" spans="1:5" x14ac:dyDescent="0.25">
      <c r="A41" s="3" t="s">
        <v>1103</v>
      </c>
      <c r="B41" s="3" t="s">
        <v>295</v>
      </c>
      <c r="C41" s="3" t="s">
        <v>1104</v>
      </c>
      <c r="D41" s="3" t="s">
        <v>1209</v>
      </c>
      <c r="E41" s="3">
        <v>48</v>
      </c>
    </row>
    <row r="42" spans="1:5" x14ac:dyDescent="0.25">
      <c r="A42" s="3" t="s">
        <v>1105</v>
      </c>
      <c r="B42" s="3" t="s">
        <v>1106</v>
      </c>
      <c r="C42" s="3" t="s">
        <v>1106</v>
      </c>
      <c r="D42" s="3" t="s">
        <v>1209</v>
      </c>
      <c r="E42" s="3">
        <v>190</v>
      </c>
    </row>
    <row r="43" spans="1:5" x14ac:dyDescent="0.25">
      <c r="A43" s="3" t="s">
        <v>1110</v>
      </c>
      <c r="B43" s="3" t="s">
        <v>1111</v>
      </c>
      <c r="C43" s="3" t="s">
        <v>1112</v>
      </c>
      <c r="D43" s="3" t="s">
        <v>1209</v>
      </c>
      <c r="E43" s="3">
        <v>8</v>
      </c>
    </row>
    <row r="44" spans="1:5" x14ac:dyDescent="0.25">
      <c r="A44" s="3" t="s">
        <v>1113</v>
      </c>
      <c r="B44" s="3" t="s">
        <v>1114</v>
      </c>
      <c r="C44" s="3" t="s">
        <v>1115</v>
      </c>
      <c r="D44" s="3" t="s">
        <v>1209</v>
      </c>
      <c r="E44" s="3">
        <v>25</v>
      </c>
    </row>
    <row r="45" spans="1:5" x14ac:dyDescent="0.25">
      <c r="A45" s="3" t="s">
        <v>1118</v>
      </c>
      <c r="B45" s="3" t="s">
        <v>1119</v>
      </c>
      <c r="C45" s="3" t="s">
        <v>1119</v>
      </c>
      <c r="D45" s="3" t="s">
        <v>1209</v>
      </c>
      <c r="E45" s="3">
        <v>6</v>
      </c>
    </row>
    <row r="46" spans="1:5" x14ac:dyDescent="0.25">
      <c r="A46" s="3" t="s">
        <v>1127</v>
      </c>
      <c r="B46" s="3" t="s">
        <v>1128</v>
      </c>
      <c r="C46" s="3" t="s">
        <v>1128</v>
      </c>
      <c r="D46" s="3" t="s">
        <v>1209</v>
      </c>
      <c r="E46" s="3">
        <v>17</v>
      </c>
    </row>
    <row r="47" spans="1:5" x14ac:dyDescent="0.25">
      <c r="A47" s="3" t="s">
        <v>1143</v>
      </c>
      <c r="B47" s="3" t="s">
        <v>1144</v>
      </c>
      <c r="C47" s="3" t="s">
        <v>1144</v>
      </c>
      <c r="D47" s="3" t="s">
        <v>1209</v>
      </c>
      <c r="E47" s="3">
        <v>163</v>
      </c>
    </row>
    <row r="48" spans="1:5" x14ac:dyDescent="0.25">
      <c r="A48" s="3" t="s">
        <v>1155</v>
      </c>
      <c r="B48" s="3" t="s">
        <v>1156</v>
      </c>
      <c r="C48" s="3" t="s">
        <v>1157</v>
      </c>
      <c r="D48" s="3" t="s">
        <v>1209</v>
      </c>
      <c r="E48" s="3">
        <v>1</v>
      </c>
    </row>
    <row r="49" spans="1:5" x14ac:dyDescent="0.25">
      <c r="A49" s="3" t="s">
        <v>1158</v>
      </c>
      <c r="B49" s="3" t="s">
        <v>299</v>
      </c>
      <c r="C49" s="3" t="s">
        <v>299</v>
      </c>
      <c r="D49" s="3" t="s">
        <v>1209</v>
      </c>
      <c r="E49" s="3">
        <v>246</v>
      </c>
    </row>
    <row r="50" spans="1:5" x14ac:dyDescent="0.25">
      <c r="A50" s="3" t="s">
        <v>1159</v>
      </c>
      <c r="B50" s="3" t="s">
        <v>1160</v>
      </c>
      <c r="C50" s="3" t="s">
        <v>1160</v>
      </c>
      <c r="D50" s="3" t="s">
        <v>1209</v>
      </c>
      <c r="E50" s="3">
        <v>76</v>
      </c>
    </row>
    <row r="51" spans="1:5" x14ac:dyDescent="0.25">
      <c r="A51" s="3" t="s">
        <v>1164</v>
      </c>
      <c r="B51" s="3" t="s">
        <v>1165</v>
      </c>
      <c r="C51" s="3" t="s">
        <v>1165</v>
      </c>
      <c r="D51" s="3" t="s">
        <v>1209</v>
      </c>
      <c r="E51" s="3">
        <v>41</v>
      </c>
    </row>
  </sheetData>
  <mergeCells count="1">
    <mergeCell ref="A3:B3"/>
  </mergeCells>
  <hyperlinks>
    <hyperlink ref="A3:B3" location="Índice!A1" display="Regresar al Índice"/>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E120"/>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1317</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1210</v>
      </c>
      <c r="E6" s="3">
        <v>69</v>
      </c>
    </row>
    <row r="7" spans="1:5" x14ac:dyDescent="0.25">
      <c r="A7" s="3" t="s">
        <v>894</v>
      </c>
      <c r="B7" s="3" t="s">
        <v>895</v>
      </c>
      <c r="C7" s="3" t="s">
        <v>896</v>
      </c>
      <c r="D7" s="3" t="s">
        <v>1210</v>
      </c>
      <c r="E7" s="3">
        <v>255</v>
      </c>
    </row>
    <row r="8" spans="1:5" x14ac:dyDescent="0.25">
      <c r="A8" s="3" t="s">
        <v>897</v>
      </c>
      <c r="B8" s="3" t="s">
        <v>898</v>
      </c>
      <c r="C8" s="3" t="s">
        <v>899</v>
      </c>
      <c r="D8" s="3" t="s">
        <v>1210</v>
      </c>
      <c r="E8" s="3">
        <v>214</v>
      </c>
    </row>
    <row r="9" spans="1:5" x14ac:dyDescent="0.25">
      <c r="A9" s="3" t="s">
        <v>900</v>
      </c>
      <c r="B9" s="3" t="s">
        <v>901</v>
      </c>
      <c r="C9" s="3" t="s">
        <v>901</v>
      </c>
      <c r="D9" s="3" t="s">
        <v>1210</v>
      </c>
      <c r="E9" s="3">
        <v>2</v>
      </c>
    </row>
    <row r="10" spans="1:5" x14ac:dyDescent="0.25">
      <c r="A10" s="3" t="s">
        <v>902</v>
      </c>
      <c r="B10" s="3" t="s">
        <v>903</v>
      </c>
      <c r="C10" s="3" t="s">
        <v>904</v>
      </c>
      <c r="D10" s="3" t="s">
        <v>1210</v>
      </c>
      <c r="E10" s="3">
        <v>11</v>
      </c>
    </row>
    <row r="11" spans="1:5" x14ac:dyDescent="0.25">
      <c r="A11" s="3" t="s">
        <v>905</v>
      </c>
      <c r="B11" s="3" t="s">
        <v>906</v>
      </c>
      <c r="C11" s="3" t="s">
        <v>906</v>
      </c>
      <c r="D11" s="3" t="s">
        <v>1210</v>
      </c>
      <c r="E11" s="3">
        <v>266</v>
      </c>
    </row>
    <row r="12" spans="1:5" x14ac:dyDescent="0.25">
      <c r="A12" s="3" t="s">
        <v>910</v>
      </c>
      <c r="B12" s="3" t="s">
        <v>911</v>
      </c>
      <c r="C12" s="3" t="s">
        <v>911</v>
      </c>
      <c r="D12" s="3" t="s">
        <v>1210</v>
      </c>
      <c r="E12" s="3">
        <v>612</v>
      </c>
    </row>
    <row r="13" spans="1:5" x14ac:dyDescent="0.25">
      <c r="A13" s="3" t="s">
        <v>912</v>
      </c>
      <c r="B13" s="3" t="s">
        <v>913</v>
      </c>
      <c r="C13" s="3" t="s">
        <v>913</v>
      </c>
      <c r="D13" s="3" t="s">
        <v>1210</v>
      </c>
      <c r="E13" s="3">
        <v>63</v>
      </c>
    </row>
    <row r="14" spans="1:5" x14ac:dyDescent="0.25">
      <c r="A14" s="3" t="s">
        <v>1169</v>
      </c>
      <c r="B14" s="3" t="s">
        <v>1170</v>
      </c>
      <c r="C14" s="3" t="s">
        <v>1171</v>
      </c>
      <c r="D14" s="3" t="s">
        <v>1210</v>
      </c>
      <c r="E14" s="3">
        <v>9</v>
      </c>
    </row>
    <row r="15" spans="1:5" x14ac:dyDescent="0.25">
      <c r="A15" s="3" t="s">
        <v>1172</v>
      </c>
      <c r="B15" s="3" t="s">
        <v>1173</v>
      </c>
      <c r="C15" s="3" t="s">
        <v>1173</v>
      </c>
      <c r="D15" s="3" t="s">
        <v>1210</v>
      </c>
      <c r="E15" s="3">
        <v>7</v>
      </c>
    </row>
    <row r="16" spans="1:5" x14ac:dyDescent="0.25">
      <c r="A16" s="3" t="s">
        <v>916</v>
      </c>
      <c r="B16" s="3" t="s">
        <v>917</v>
      </c>
      <c r="C16" s="3" t="s">
        <v>918</v>
      </c>
      <c r="D16" s="3" t="s">
        <v>1210</v>
      </c>
      <c r="E16" s="3">
        <v>611</v>
      </c>
    </row>
    <row r="17" spans="1:5" x14ac:dyDescent="0.25">
      <c r="A17" s="3" t="s">
        <v>919</v>
      </c>
      <c r="B17" s="3" t="s">
        <v>920</v>
      </c>
      <c r="C17" s="3" t="s">
        <v>920</v>
      </c>
      <c r="D17" s="3" t="s">
        <v>1210</v>
      </c>
      <c r="E17" s="3">
        <v>20</v>
      </c>
    </row>
    <row r="18" spans="1:5" x14ac:dyDescent="0.25">
      <c r="A18" s="3" t="s">
        <v>921</v>
      </c>
      <c r="B18" s="3" t="s">
        <v>922</v>
      </c>
      <c r="C18" s="3" t="s">
        <v>923</v>
      </c>
      <c r="D18" s="3" t="s">
        <v>1210</v>
      </c>
      <c r="E18" s="3">
        <v>1098</v>
      </c>
    </row>
    <row r="19" spans="1:5" x14ac:dyDescent="0.25">
      <c r="A19" s="3" t="s">
        <v>924</v>
      </c>
      <c r="B19" s="3" t="s">
        <v>925</v>
      </c>
      <c r="C19" s="3" t="s">
        <v>926</v>
      </c>
      <c r="D19" s="3" t="s">
        <v>1210</v>
      </c>
      <c r="E19" s="3">
        <v>45</v>
      </c>
    </row>
    <row r="20" spans="1:5" x14ac:dyDescent="0.25">
      <c r="A20" s="3" t="s">
        <v>927</v>
      </c>
      <c r="B20" s="3" t="s">
        <v>928</v>
      </c>
      <c r="C20" s="3" t="s">
        <v>928</v>
      </c>
      <c r="D20" s="3" t="s">
        <v>1210</v>
      </c>
      <c r="E20" s="3">
        <v>132</v>
      </c>
    </row>
    <row r="21" spans="1:5" x14ac:dyDescent="0.25">
      <c r="A21" s="3" t="s">
        <v>929</v>
      </c>
      <c r="B21" s="3" t="s">
        <v>930</v>
      </c>
      <c r="C21" s="3" t="s">
        <v>930</v>
      </c>
      <c r="D21" s="3" t="s">
        <v>1210</v>
      </c>
      <c r="E21" s="3">
        <v>470</v>
      </c>
    </row>
    <row r="22" spans="1:5" x14ac:dyDescent="0.25">
      <c r="A22" s="3" t="s">
        <v>931</v>
      </c>
      <c r="B22" s="3" t="s">
        <v>932</v>
      </c>
      <c r="C22" s="3" t="s">
        <v>932</v>
      </c>
      <c r="D22" s="3" t="s">
        <v>1210</v>
      </c>
      <c r="E22" s="3">
        <v>130</v>
      </c>
    </row>
    <row r="23" spans="1:5" x14ac:dyDescent="0.25">
      <c r="A23" s="3" t="s">
        <v>933</v>
      </c>
      <c r="B23" s="3" t="s">
        <v>934</v>
      </c>
      <c r="C23" s="3" t="s">
        <v>934</v>
      </c>
      <c r="D23" s="3" t="s">
        <v>1210</v>
      </c>
      <c r="E23" s="3">
        <v>193</v>
      </c>
    </row>
    <row r="24" spans="1:5" x14ac:dyDescent="0.25">
      <c r="A24" s="3" t="s">
        <v>935</v>
      </c>
      <c r="B24" s="3" t="s">
        <v>936</v>
      </c>
      <c r="C24" s="3" t="s">
        <v>937</v>
      </c>
      <c r="D24" s="3" t="s">
        <v>1210</v>
      </c>
      <c r="E24" s="3">
        <v>615</v>
      </c>
    </row>
    <row r="25" spans="1:5" x14ac:dyDescent="0.25">
      <c r="A25" s="3" t="s">
        <v>938</v>
      </c>
      <c r="B25" s="3" t="s">
        <v>939</v>
      </c>
      <c r="C25" s="3" t="s">
        <v>940</v>
      </c>
      <c r="D25" s="3" t="s">
        <v>1210</v>
      </c>
      <c r="E25" s="3">
        <v>2722</v>
      </c>
    </row>
    <row r="26" spans="1:5" x14ac:dyDescent="0.25">
      <c r="A26" s="3" t="s">
        <v>941</v>
      </c>
      <c r="B26" s="3" t="s">
        <v>942</v>
      </c>
      <c r="C26" s="3" t="s">
        <v>942</v>
      </c>
      <c r="D26" s="3" t="s">
        <v>1210</v>
      </c>
      <c r="E26" s="3">
        <v>134</v>
      </c>
    </row>
    <row r="27" spans="1:5" x14ac:dyDescent="0.25">
      <c r="A27" s="3" t="s">
        <v>943</v>
      </c>
      <c r="B27" s="3" t="s">
        <v>944</v>
      </c>
      <c r="C27" s="3" t="s">
        <v>945</v>
      </c>
      <c r="D27" s="3" t="s">
        <v>1210</v>
      </c>
      <c r="E27" s="3">
        <v>124</v>
      </c>
    </row>
    <row r="28" spans="1:5" x14ac:dyDescent="0.25">
      <c r="A28" s="3" t="s">
        <v>946</v>
      </c>
      <c r="B28" s="3" t="s">
        <v>947</v>
      </c>
      <c r="C28" s="3" t="s">
        <v>948</v>
      </c>
      <c r="D28" s="3" t="s">
        <v>1210</v>
      </c>
      <c r="E28" s="3">
        <v>28</v>
      </c>
    </row>
    <row r="29" spans="1:5" x14ac:dyDescent="0.25">
      <c r="A29" s="3" t="s">
        <v>949</v>
      </c>
      <c r="B29" s="3" t="s">
        <v>950</v>
      </c>
      <c r="C29" s="3" t="s">
        <v>951</v>
      </c>
      <c r="D29" s="3" t="s">
        <v>1210</v>
      </c>
      <c r="E29" s="3">
        <v>22</v>
      </c>
    </row>
    <row r="30" spans="1:5" x14ac:dyDescent="0.25">
      <c r="A30" s="3" t="s">
        <v>952</v>
      </c>
      <c r="B30" s="3" t="s">
        <v>953</v>
      </c>
      <c r="C30" s="3" t="s">
        <v>953</v>
      </c>
      <c r="D30" s="3" t="s">
        <v>1210</v>
      </c>
      <c r="E30" s="3">
        <v>8</v>
      </c>
    </row>
    <row r="31" spans="1:5" x14ac:dyDescent="0.25">
      <c r="A31" s="3" t="s">
        <v>954</v>
      </c>
      <c r="B31" s="3" t="s">
        <v>955</v>
      </c>
      <c r="C31" s="3" t="s">
        <v>956</v>
      </c>
      <c r="D31" s="3" t="s">
        <v>1210</v>
      </c>
      <c r="E31" s="3">
        <v>29</v>
      </c>
    </row>
    <row r="32" spans="1:5" x14ac:dyDescent="0.25">
      <c r="A32" s="3" t="s">
        <v>957</v>
      </c>
      <c r="B32" s="3" t="s">
        <v>958</v>
      </c>
      <c r="C32" s="3" t="s">
        <v>958</v>
      </c>
      <c r="D32" s="3" t="s">
        <v>1210</v>
      </c>
      <c r="E32" s="3">
        <v>1111</v>
      </c>
    </row>
    <row r="33" spans="1:5" x14ac:dyDescent="0.25">
      <c r="A33" s="3" t="s">
        <v>959</v>
      </c>
      <c r="B33" s="3" t="s">
        <v>960</v>
      </c>
      <c r="C33" s="3" t="s">
        <v>960</v>
      </c>
      <c r="D33" s="3" t="s">
        <v>1210</v>
      </c>
      <c r="E33" s="3">
        <v>0</v>
      </c>
    </row>
    <row r="34" spans="1:5" x14ac:dyDescent="0.25">
      <c r="A34" s="3" t="s">
        <v>961</v>
      </c>
      <c r="B34" s="3" t="s">
        <v>962</v>
      </c>
      <c r="C34" s="3" t="s">
        <v>963</v>
      </c>
      <c r="D34" s="3" t="s">
        <v>1210</v>
      </c>
      <c r="E34" s="3">
        <v>40</v>
      </c>
    </row>
    <row r="35" spans="1:5" x14ac:dyDescent="0.25">
      <c r="A35" s="3" t="s">
        <v>964</v>
      </c>
      <c r="B35" s="3" t="s">
        <v>965</v>
      </c>
      <c r="C35" s="3" t="s">
        <v>965</v>
      </c>
      <c r="D35" s="3" t="s">
        <v>1210</v>
      </c>
      <c r="E35" s="3">
        <v>26</v>
      </c>
    </row>
    <row r="36" spans="1:5" x14ac:dyDescent="0.25">
      <c r="A36" s="3" t="s">
        <v>968</v>
      </c>
      <c r="B36" s="3" t="s">
        <v>969</v>
      </c>
      <c r="C36" s="3" t="s">
        <v>970</v>
      </c>
      <c r="D36" s="3" t="s">
        <v>1210</v>
      </c>
      <c r="E36" s="3">
        <v>360</v>
      </c>
    </row>
    <row r="37" spans="1:5" x14ac:dyDescent="0.25">
      <c r="A37" s="3" t="s">
        <v>971</v>
      </c>
      <c r="B37" s="3" t="s">
        <v>972</v>
      </c>
      <c r="C37" s="3" t="s">
        <v>973</v>
      </c>
      <c r="D37" s="3" t="s">
        <v>1210</v>
      </c>
      <c r="E37" s="3">
        <v>78</v>
      </c>
    </row>
    <row r="38" spans="1:5" x14ac:dyDescent="0.25">
      <c r="A38" s="3" t="s">
        <v>974</v>
      </c>
      <c r="B38" s="3" t="s">
        <v>975</v>
      </c>
      <c r="C38" s="3" t="s">
        <v>975</v>
      </c>
      <c r="D38" s="3" t="s">
        <v>1210</v>
      </c>
      <c r="E38" s="3">
        <v>475</v>
      </c>
    </row>
    <row r="39" spans="1:5" x14ac:dyDescent="0.25">
      <c r="A39" s="3" t="s">
        <v>976</v>
      </c>
      <c r="B39" s="3" t="s">
        <v>977</v>
      </c>
      <c r="C39" s="3" t="s">
        <v>977</v>
      </c>
      <c r="D39" s="3" t="s">
        <v>1210</v>
      </c>
      <c r="E39" s="3">
        <v>79</v>
      </c>
    </row>
    <row r="40" spans="1:5" x14ac:dyDescent="0.25">
      <c r="A40" s="3" t="s">
        <v>978</v>
      </c>
      <c r="B40" s="3" t="s">
        <v>6</v>
      </c>
      <c r="C40" s="3" t="s">
        <v>6</v>
      </c>
      <c r="D40" s="3" t="s">
        <v>1210</v>
      </c>
      <c r="E40" s="3">
        <v>171235</v>
      </c>
    </row>
    <row r="41" spans="1:5" x14ac:dyDescent="0.25">
      <c r="A41" s="3" t="s">
        <v>981</v>
      </c>
      <c r="B41" s="3" t="s">
        <v>982</v>
      </c>
      <c r="C41" s="3" t="s">
        <v>983</v>
      </c>
      <c r="D41" s="3" t="s">
        <v>1210</v>
      </c>
      <c r="E41" s="3">
        <v>4</v>
      </c>
    </row>
    <row r="42" spans="1:5" x14ac:dyDescent="0.25">
      <c r="A42" s="3" t="s">
        <v>1176</v>
      </c>
      <c r="B42" s="3" t="s">
        <v>1177</v>
      </c>
      <c r="C42" s="3" t="s">
        <v>1178</v>
      </c>
      <c r="D42" s="3" t="s">
        <v>1210</v>
      </c>
      <c r="E42" s="3">
        <v>9</v>
      </c>
    </row>
    <row r="43" spans="1:5" x14ac:dyDescent="0.25">
      <c r="A43" s="3" t="s">
        <v>984</v>
      </c>
      <c r="B43" s="3" t="s">
        <v>985</v>
      </c>
      <c r="C43" s="3" t="s">
        <v>985</v>
      </c>
      <c r="D43" s="3" t="s">
        <v>1210</v>
      </c>
      <c r="E43" s="3">
        <v>1185</v>
      </c>
    </row>
    <row r="44" spans="1:5" x14ac:dyDescent="0.25">
      <c r="A44" s="3" t="s">
        <v>986</v>
      </c>
      <c r="B44" s="3" t="s">
        <v>987</v>
      </c>
      <c r="C44" s="3" t="s">
        <v>988</v>
      </c>
      <c r="D44" s="3" t="s">
        <v>1210</v>
      </c>
      <c r="E44" s="3">
        <v>239</v>
      </c>
    </row>
    <row r="45" spans="1:5" x14ac:dyDescent="0.25">
      <c r="A45" s="3" t="s">
        <v>989</v>
      </c>
      <c r="B45" s="3" t="s">
        <v>990</v>
      </c>
      <c r="C45" s="3" t="s">
        <v>991</v>
      </c>
      <c r="D45" s="3" t="s">
        <v>1210</v>
      </c>
      <c r="E45" s="3">
        <v>34</v>
      </c>
    </row>
    <row r="46" spans="1:5" x14ac:dyDescent="0.25">
      <c r="A46" s="3" t="s">
        <v>992</v>
      </c>
      <c r="B46" s="3" t="s">
        <v>993</v>
      </c>
      <c r="C46" s="3" t="s">
        <v>994</v>
      </c>
      <c r="D46" s="3" t="s">
        <v>1210</v>
      </c>
      <c r="E46" s="3">
        <v>295</v>
      </c>
    </row>
    <row r="47" spans="1:5" x14ac:dyDescent="0.25">
      <c r="A47" s="3" t="s">
        <v>995</v>
      </c>
      <c r="B47" s="3" t="s">
        <v>996</v>
      </c>
      <c r="C47" s="3" t="s">
        <v>996</v>
      </c>
      <c r="D47" s="3" t="s">
        <v>1210</v>
      </c>
      <c r="E47" s="3">
        <v>121</v>
      </c>
    </row>
    <row r="48" spans="1:5" x14ac:dyDescent="0.25">
      <c r="A48" s="3" t="s">
        <v>997</v>
      </c>
      <c r="B48" s="3" t="s">
        <v>262</v>
      </c>
      <c r="C48" s="3" t="s">
        <v>998</v>
      </c>
      <c r="D48" s="3" t="s">
        <v>1210</v>
      </c>
      <c r="E48" s="3">
        <v>161</v>
      </c>
    </row>
    <row r="49" spans="1:5" x14ac:dyDescent="0.25">
      <c r="A49" s="3" t="s">
        <v>1179</v>
      </c>
      <c r="B49" s="3" t="s">
        <v>1180</v>
      </c>
      <c r="C49" s="3" t="s">
        <v>1181</v>
      </c>
      <c r="D49" s="3" t="s">
        <v>1210</v>
      </c>
      <c r="E49" s="3">
        <v>4</v>
      </c>
    </row>
    <row r="50" spans="1:5" x14ac:dyDescent="0.25">
      <c r="A50" s="3" t="s">
        <v>999</v>
      </c>
      <c r="B50" s="3" t="s">
        <v>1000</v>
      </c>
      <c r="C50" s="3" t="s">
        <v>1000</v>
      </c>
      <c r="D50" s="3" t="s">
        <v>1210</v>
      </c>
      <c r="E50" s="3">
        <v>721</v>
      </c>
    </row>
    <row r="51" spans="1:5" x14ac:dyDescent="0.25">
      <c r="A51" s="3" t="s">
        <v>1001</v>
      </c>
      <c r="B51" s="3" t="s">
        <v>1002</v>
      </c>
      <c r="C51" s="3" t="s">
        <v>1003</v>
      </c>
      <c r="D51" s="3" t="s">
        <v>1210</v>
      </c>
      <c r="E51" s="3">
        <v>55</v>
      </c>
    </row>
    <row r="52" spans="1:5" x14ac:dyDescent="0.25">
      <c r="A52" s="3" t="s">
        <v>1004</v>
      </c>
      <c r="B52" s="3" t="s">
        <v>1005</v>
      </c>
      <c r="C52" s="3" t="s">
        <v>1006</v>
      </c>
      <c r="D52" s="3" t="s">
        <v>1210</v>
      </c>
      <c r="E52" s="3">
        <v>26</v>
      </c>
    </row>
    <row r="53" spans="1:5" x14ac:dyDescent="0.25">
      <c r="A53" s="3" t="s">
        <v>1007</v>
      </c>
      <c r="B53" s="3" t="s">
        <v>1008</v>
      </c>
      <c r="C53" s="3" t="s">
        <v>1009</v>
      </c>
      <c r="D53" s="3" t="s">
        <v>1210</v>
      </c>
      <c r="E53" s="3">
        <v>1725</v>
      </c>
    </row>
    <row r="54" spans="1:5" x14ac:dyDescent="0.25">
      <c r="A54" s="3" t="s">
        <v>1010</v>
      </c>
      <c r="B54" s="3" t="s">
        <v>1011</v>
      </c>
      <c r="C54" s="3" t="s">
        <v>1012</v>
      </c>
      <c r="D54" s="3" t="s">
        <v>1210</v>
      </c>
      <c r="E54" s="3">
        <v>23</v>
      </c>
    </row>
    <row r="55" spans="1:5" x14ac:dyDescent="0.25">
      <c r="A55" s="3" t="s">
        <v>1013</v>
      </c>
      <c r="B55" s="3" t="s">
        <v>1014</v>
      </c>
      <c r="C55" s="3" t="s">
        <v>1014</v>
      </c>
      <c r="D55" s="3" t="s">
        <v>1210</v>
      </c>
      <c r="E55" s="3">
        <v>49</v>
      </c>
    </row>
    <row r="56" spans="1:5" x14ac:dyDescent="0.25">
      <c r="A56" s="3" t="s">
        <v>1015</v>
      </c>
      <c r="B56" s="3" t="s">
        <v>1016</v>
      </c>
      <c r="C56" s="3" t="s">
        <v>1017</v>
      </c>
      <c r="D56" s="3" t="s">
        <v>1210</v>
      </c>
      <c r="E56" s="3">
        <v>23</v>
      </c>
    </row>
    <row r="57" spans="1:5" x14ac:dyDescent="0.25">
      <c r="A57" s="3" t="s">
        <v>1018</v>
      </c>
      <c r="B57" s="3" t="s">
        <v>1019</v>
      </c>
      <c r="C57" s="3" t="s">
        <v>1019</v>
      </c>
      <c r="D57" s="3" t="s">
        <v>1210</v>
      </c>
      <c r="E57" s="3">
        <v>71</v>
      </c>
    </row>
    <row r="58" spans="1:5" x14ac:dyDescent="0.25">
      <c r="A58" s="3" t="s">
        <v>1020</v>
      </c>
      <c r="B58" s="3" t="s">
        <v>1021</v>
      </c>
      <c r="C58" s="3" t="s">
        <v>1021</v>
      </c>
      <c r="D58" s="3" t="s">
        <v>1210</v>
      </c>
      <c r="E58" s="3">
        <v>221</v>
      </c>
    </row>
    <row r="59" spans="1:5" x14ac:dyDescent="0.25">
      <c r="A59" s="3" t="s">
        <v>1022</v>
      </c>
      <c r="B59" s="3" t="s">
        <v>1023</v>
      </c>
      <c r="C59" s="3" t="s">
        <v>1024</v>
      </c>
      <c r="D59" s="3" t="s">
        <v>1210</v>
      </c>
      <c r="E59" s="3">
        <v>9</v>
      </c>
    </row>
    <row r="60" spans="1:5" x14ac:dyDescent="0.25">
      <c r="A60" s="3" t="s">
        <v>1025</v>
      </c>
      <c r="B60" s="3" t="s">
        <v>1026</v>
      </c>
      <c r="C60" s="3" t="s">
        <v>1027</v>
      </c>
      <c r="D60" s="3" t="s">
        <v>1210</v>
      </c>
      <c r="E60" s="3">
        <v>2983</v>
      </c>
    </row>
    <row r="61" spans="1:5" x14ac:dyDescent="0.25">
      <c r="A61" s="3" t="s">
        <v>1028</v>
      </c>
      <c r="B61" s="3" t="s">
        <v>1029</v>
      </c>
      <c r="C61" s="3" t="s">
        <v>1030</v>
      </c>
      <c r="D61" s="3" t="s">
        <v>1210</v>
      </c>
      <c r="E61" s="3">
        <v>26</v>
      </c>
    </row>
    <row r="62" spans="1:5" x14ac:dyDescent="0.25">
      <c r="A62" s="3" t="s">
        <v>1031</v>
      </c>
      <c r="B62" s="3" t="s">
        <v>1032</v>
      </c>
      <c r="C62" s="3" t="s">
        <v>1032</v>
      </c>
      <c r="D62" s="3" t="s">
        <v>1210</v>
      </c>
      <c r="E62" s="3">
        <v>95</v>
      </c>
    </row>
    <row r="63" spans="1:5" x14ac:dyDescent="0.25">
      <c r="A63" s="3" t="s">
        <v>1033</v>
      </c>
      <c r="B63" s="3" t="s">
        <v>1034</v>
      </c>
      <c r="C63" s="3" t="s">
        <v>1035</v>
      </c>
      <c r="D63" s="3" t="s">
        <v>1210</v>
      </c>
      <c r="E63" s="3">
        <v>195</v>
      </c>
    </row>
    <row r="64" spans="1:5" x14ac:dyDescent="0.25">
      <c r="A64" s="3" t="s">
        <v>1036</v>
      </c>
      <c r="B64" s="3" t="s">
        <v>1037</v>
      </c>
      <c r="C64" s="3" t="s">
        <v>1037</v>
      </c>
      <c r="D64" s="3" t="s">
        <v>1210</v>
      </c>
      <c r="E64" s="3">
        <v>32651</v>
      </c>
    </row>
    <row r="65" spans="1:5" x14ac:dyDescent="0.25">
      <c r="A65" s="3" t="s">
        <v>1038</v>
      </c>
      <c r="B65" s="3" t="s">
        <v>1039</v>
      </c>
      <c r="C65" s="3" t="s">
        <v>1040</v>
      </c>
      <c r="D65" s="3" t="s">
        <v>1210</v>
      </c>
      <c r="E65" s="3">
        <v>29</v>
      </c>
    </row>
    <row r="66" spans="1:5" x14ac:dyDescent="0.25">
      <c r="A66" s="3" t="s">
        <v>1187</v>
      </c>
      <c r="B66" s="3" t="s">
        <v>1188</v>
      </c>
      <c r="C66" s="3" t="s">
        <v>1188</v>
      </c>
      <c r="D66" s="3" t="s">
        <v>1210</v>
      </c>
      <c r="E66" s="3">
        <v>1</v>
      </c>
    </row>
    <row r="67" spans="1:5" x14ac:dyDescent="0.25">
      <c r="A67" s="3" t="s">
        <v>1041</v>
      </c>
      <c r="B67" s="3" t="s">
        <v>1042</v>
      </c>
      <c r="C67" s="3" t="s">
        <v>1042</v>
      </c>
      <c r="D67" s="3" t="s">
        <v>1210</v>
      </c>
      <c r="E67" s="3">
        <v>3538</v>
      </c>
    </row>
    <row r="68" spans="1:5" x14ac:dyDescent="0.25">
      <c r="A68" s="3" t="s">
        <v>1043</v>
      </c>
      <c r="B68" s="3" t="s">
        <v>1044</v>
      </c>
      <c r="C68" s="3" t="s">
        <v>1045</v>
      </c>
      <c r="D68" s="3" t="s">
        <v>1210</v>
      </c>
      <c r="E68" s="3">
        <v>9</v>
      </c>
    </row>
    <row r="69" spans="1:5" x14ac:dyDescent="0.25">
      <c r="A69" s="3" t="s">
        <v>1189</v>
      </c>
      <c r="B69" s="3" t="s">
        <v>1190</v>
      </c>
      <c r="C69" s="3" t="s">
        <v>1191</v>
      </c>
      <c r="D69" s="3" t="s">
        <v>1210</v>
      </c>
      <c r="E69" s="3">
        <v>17</v>
      </c>
    </row>
    <row r="70" spans="1:5" x14ac:dyDescent="0.25">
      <c r="A70" s="3" t="s">
        <v>1046</v>
      </c>
      <c r="B70" s="3" t="s">
        <v>1047</v>
      </c>
      <c r="C70" s="3" t="s">
        <v>1048</v>
      </c>
      <c r="D70" s="3" t="s">
        <v>1210</v>
      </c>
      <c r="E70" s="3">
        <v>952</v>
      </c>
    </row>
    <row r="71" spans="1:5" x14ac:dyDescent="0.25">
      <c r="A71" s="3" t="s">
        <v>1049</v>
      </c>
      <c r="B71" s="3" t="s">
        <v>1050</v>
      </c>
      <c r="C71" s="3" t="s">
        <v>1051</v>
      </c>
      <c r="D71" s="3" t="s">
        <v>1210</v>
      </c>
      <c r="E71" s="3">
        <v>43</v>
      </c>
    </row>
    <row r="72" spans="1:5" x14ac:dyDescent="0.25">
      <c r="A72" s="3" t="s">
        <v>1052</v>
      </c>
      <c r="B72" s="3" t="s">
        <v>1053</v>
      </c>
      <c r="C72" s="3" t="s">
        <v>1053</v>
      </c>
      <c r="D72" s="3" t="s">
        <v>1210</v>
      </c>
      <c r="E72" s="3">
        <v>9</v>
      </c>
    </row>
    <row r="73" spans="1:5" x14ac:dyDescent="0.25">
      <c r="A73" s="3" t="s">
        <v>1054</v>
      </c>
      <c r="B73" s="3" t="s">
        <v>1055</v>
      </c>
      <c r="C73" s="3" t="s">
        <v>1056</v>
      </c>
      <c r="D73" s="3" t="s">
        <v>1210</v>
      </c>
      <c r="E73" s="3">
        <v>36</v>
      </c>
    </row>
    <row r="74" spans="1:5" x14ac:dyDescent="0.25">
      <c r="A74" s="3" t="s">
        <v>1057</v>
      </c>
      <c r="B74" s="3" t="s">
        <v>1058</v>
      </c>
      <c r="C74" s="3" t="s">
        <v>1059</v>
      </c>
      <c r="D74" s="3" t="s">
        <v>1210</v>
      </c>
      <c r="E74" s="3">
        <v>89</v>
      </c>
    </row>
    <row r="75" spans="1:5" x14ac:dyDescent="0.25">
      <c r="A75" s="3" t="s">
        <v>1060</v>
      </c>
      <c r="B75" s="3" t="s">
        <v>1061</v>
      </c>
      <c r="C75" s="3" t="s">
        <v>1062</v>
      </c>
      <c r="D75" s="3" t="s">
        <v>1210</v>
      </c>
      <c r="E75" s="3">
        <v>22</v>
      </c>
    </row>
    <row r="76" spans="1:5" x14ac:dyDescent="0.25">
      <c r="A76" s="3" t="s">
        <v>1195</v>
      </c>
      <c r="B76" s="3" t="s">
        <v>1196</v>
      </c>
      <c r="C76" s="3" t="s">
        <v>1197</v>
      </c>
      <c r="D76" s="3" t="s">
        <v>1210</v>
      </c>
      <c r="E76" s="3">
        <v>30</v>
      </c>
    </row>
    <row r="77" spans="1:5" x14ac:dyDescent="0.25">
      <c r="A77" s="3" t="s">
        <v>1063</v>
      </c>
      <c r="B77" s="3" t="s">
        <v>1064</v>
      </c>
      <c r="C77" s="3" t="s">
        <v>1064</v>
      </c>
      <c r="D77" s="3" t="s">
        <v>1210</v>
      </c>
      <c r="E77" s="3">
        <v>213</v>
      </c>
    </row>
    <row r="78" spans="1:5" x14ac:dyDescent="0.25">
      <c r="A78" s="3" t="s">
        <v>1065</v>
      </c>
      <c r="B78" s="3" t="s">
        <v>1066</v>
      </c>
      <c r="C78" s="3" t="s">
        <v>1066</v>
      </c>
      <c r="D78" s="3" t="s">
        <v>1210</v>
      </c>
      <c r="E78" s="3">
        <v>478</v>
      </c>
    </row>
    <row r="79" spans="1:5" x14ac:dyDescent="0.25">
      <c r="A79" s="3" t="s">
        <v>1067</v>
      </c>
      <c r="B79" s="3" t="s">
        <v>1068</v>
      </c>
      <c r="C79" s="3" t="s">
        <v>1069</v>
      </c>
      <c r="D79" s="3" t="s">
        <v>1210</v>
      </c>
      <c r="E79" s="3">
        <v>89</v>
      </c>
    </row>
    <row r="80" spans="1:5" x14ac:dyDescent="0.25">
      <c r="A80" s="3" t="s">
        <v>1070</v>
      </c>
      <c r="B80" s="3" t="s">
        <v>1071</v>
      </c>
      <c r="C80" s="3" t="s">
        <v>1072</v>
      </c>
      <c r="D80" s="3" t="s">
        <v>1210</v>
      </c>
      <c r="E80" s="3">
        <v>735</v>
      </c>
    </row>
    <row r="81" spans="1:5" x14ac:dyDescent="0.25">
      <c r="A81" s="3" t="s">
        <v>1073</v>
      </c>
      <c r="B81" s="3" t="s">
        <v>1074</v>
      </c>
      <c r="C81" s="3" t="s">
        <v>1074</v>
      </c>
      <c r="D81" s="3" t="s">
        <v>1210</v>
      </c>
      <c r="E81" s="3">
        <v>200</v>
      </c>
    </row>
    <row r="82" spans="1:5" x14ac:dyDescent="0.25">
      <c r="A82" s="3" t="s">
        <v>1075</v>
      </c>
      <c r="B82" s="3" t="s">
        <v>1076</v>
      </c>
      <c r="C82" s="3" t="s">
        <v>1077</v>
      </c>
      <c r="D82" s="3" t="s">
        <v>1210</v>
      </c>
      <c r="E82" s="3">
        <v>79</v>
      </c>
    </row>
    <row r="83" spans="1:5" x14ac:dyDescent="0.25">
      <c r="A83" s="3" t="s">
        <v>1078</v>
      </c>
      <c r="B83" s="3" t="s">
        <v>1079</v>
      </c>
      <c r="C83" s="3" t="s">
        <v>1080</v>
      </c>
      <c r="D83" s="3" t="s">
        <v>1210</v>
      </c>
      <c r="E83" s="3">
        <v>70</v>
      </c>
    </row>
    <row r="84" spans="1:5" x14ac:dyDescent="0.25">
      <c r="A84" s="3" t="s">
        <v>1081</v>
      </c>
      <c r="B84" s="3" t="s">
        <v>1082</v>
      </c>
      <c r="C84" s="3" t="s">
        <v>1083</v>
      </c>
      <c r="D84" s="3" t="s">
        <v>1210</v>
      </c>
      <c r="E84" s="3">
        <v>4</v>
      </c>
    </row>
    <row r="85" spans="1:5" x14ac:dyDescent="0.25">
      <c r="A85" s="3" t="s">
        <v>1084</v>
      </c>
      <c r="B85" s="3" t="s">
        <v>1085</v>
      </c>
      <c r="C85" s="3" t="s">
        <v>1086</v>
      </c>
      <c r="D85" s="3" t="s">
        <v>1210</v>
      </c>
      <c r="E85" s="3">
        <v>20</v>
      </c>
    </row>
    <row r="86" spans="1:5" x14ac:dyDescent="0.25">
      <c r="A86" s="3" t="s">
        <v>1087</v>
      </c>
      <c r="B86" s="3" t="s">
        <v>1088</v>
      </c>
      <c r="C86" s="3" t="s">
        <v>1088</v>
      </c>
      <c r="D86" s="3" t="s">
        <v>1210</v>
      </c>
      <c r="E86" s="3">
        <v>117</v>
      </c>
    </row>
    <row r="87" spans="1:5" x14ac:dyDescent="0.25">
      <c r="A87" s="3" t="s">
        <v>1089</v>
      </c>
      <c r="B87" s="3" t="s">
        <v>1090</v>
      </c>
      <c r="C87" s="3" t="s">
        <v>1091</v>
      </c>
      <c r="D87" s="3" t="s">
        <v>1210</v>
      </c>
      <c r="E87" s="3">
        <v>11</v>
      </c>
    </row>
    <row r="88" spans="1:5" x14ac:dyDescent="0.25">
      <c r="A88" s="3" t="s">
        <v>1092</v>
      </c>
      <c r="B88" s="3" t="s">
        <v>1093</v>
      </c>
      <c r="C88" s="3" t="s">
        <v>1094</v>
      </c>
      <c r="D88" s="3" t="s">
        <v>1210</v>
      </c>
      <c r="E88" s="3">
        <v>2757</v>
      </c>
    </row>
    <row r="89" spans="1:5" x14ac:dyDescent="0.25">
      <c r="A89" s="3" t="s">
        <v>1095</v>
      </c>
      <c r="B89" s="3" t="s">
        <v>1096</v>
      </c>
      <c r="C89" s="3" t="s">
        <v>1096</v>
      </c>
      <c r="D89" s="3" t="s">
        <v>1210</v>
      </c>
      <c r="E89" s="3">
        <v>750</v>
      </c>
    </row>
    <row r="90" spans="1:5" x14ac:dyDescent="0.25">
      <c r="A90" s="3" t="s">
        <v>1097</v>
      </c>
      <c r="B90" s="3" t="s">
        <v>1098</v>
      </c>
      <c r="C90" s="3" t="s">
        <v>1099</v>
      </c>
      <c r="D90" s="3" t="s">
        <v>1210</v>
      </c>
      <c r="E90" s="3">
        <v>75</v>
      </c>
    </row>
    <row r="91" spans="1:5" x14ac:dyDescent="0.25">
      <c r="A91" s="3" t="s">
        <v>1100</v>
      </c>
      <c r="B91" s="3" t="s">
        <v>1101</v>
      </c>
      <c r="C91" s="3" t="s">
        <v>1102</v>
      </c>
      <c r="D91" s="3" t="s">
        <v>1210</v>
      </c>
      <c r="E91" s="3">
        <v>27</v>
      </c>
    </row>
    <row r="92" spans="1:5" x14ac:dyDescent="0.25">
      <c r="A92" s="3" t="s">
        <v>1103</v>
      </c>
      <c r="B92" s="3" t="s">
        <v>295</v>
      </c>
      <c r="C92" s="3" t="s">
        <v>1104</v>
      </c>
      <c r="D92" s="3" t="s">
        <v>1210</v>
      </c>
      <c r="E92" s="3">
        <v>7400</v>
      </c>
    </row>
    <row r="93" spans="1:5" x14ac:dyDescent="0.25">
      <c r="A93" s="3" t="s">
        <v>1105</v>
      </c>
      <c r="B93" s="3" t="s">
        <v>1106</v>
      </c>
      <c r="C93" s="3" t="s">
        <v>1106</v>
      </c>
      <c r="D93" s="3" t="s">
        <v>1210</v>
      </c>
      <c r="E93" s="3">
        <v>17361</v>
      </c>
    </row>
    <row r="94" spans="1:5" x14ac:dyDescent="0.25">
      <c r="A94" s="3" t="s">
        <v>1107</v>
      </c>
      <c r="B94" s="3" t="s">
        <v>1108</v>
      </c>
      <c r="C94" s="3" t="s">
        <v>1109</v>
      </c>
      <c r="D94" s="3" t="s">
        <v>1210</v>
      </c>
      <c r="E94" s="3">
        <v>9</v>
      </c>
    </row>
    <row r="95" spans="1:5" x14ac:dyDescent="0.25">
      <c r="A95" s="3" t="s">
        <v>1110</v>
      </c>
      <c r="B95" s="3" t="s">
        <v>1111</v>
      </c>
      <c r="C95" s="3" t="s">
        <v>1112</v>
      </c>
      <c r="D95" s="3" t="s">
        <v>1210</v>
      </c>
      <c r="E95" s="3">
        <v>156</v>
      </c>
    </row>
    <row r="96" spans="1:5" x14ac:dyDescent="0.25">
      <c r="A96" s="3" t="s">
        <v>1113</v>
      </c>
      <c r="B96" s="3" t="s">
        <v>1114</v>
      </c>
      <c r="C96" s="3" t="s">
        <v>1115</v>
      </c>
      <c r="D96" s="3" t="s">
        <v>1210</v>
      </c>
      <c r="E96" s="3">
        <v>4094</v>
      </c>
    </row>
    <row r="97" spans="1:5" x14ac:dyDescent="0.25">
      <c r="A97" s="3" t="s">
        <v>1116</v>
      </c>
      <c r="B97" s="3" t="s">
        <v>1117</v>
      </c>
      <c r="C97" s="3" t="s">
        <v>1117</v>
      </c>
      <c r="D97" s="3" t="s">
        <v>1210</v>
      </c>
      <c r="E97" s="3">
        <v>125</v>
      </c>
    </row>
    <row r="98" spans="1:5" x14ac:dyDescent="0.25">
      <c r="A98" s="3" t="s">
        <v>1118</v>
      </c>
      <c r="B98" s="3" t="s">
        <v>1119</v>
      </c>
      <c r="C98" s="3" t="s">
        <v>1119</v>
      </c>
      <c r="D98" s="3" t="s">
        <v>1210</v>
      </c>
      <c r="E98" s="3">
        <v>110</v>
      </c>
    </row>
    <row r="99" spans="1:5" x14ac:dyDescent="0.25">
      <c r="A99" s="3" t="s">
        <v>1198</v>
      </c>
      <c r="B99" s="3" t="s">
        <v>1199</v>
      </c>
      <c r="C99" s="3" t="s">
        <v>1199</v>
      </c>
      <c r="D99" s="3" t="s">
        <v>1210</v>
      </c>
      <c r="E99" s="3">
        <v>5</v>
      </c>
    </row>
    <row r="100" spans="1:5" x14ac:dyDescent="0.25">
      <c r="A100" s="3" t="s">
        <v>1120</v>
      </c>
      <c r="B100" s="3" t="s">
        <v>1121</v>
      </c>
      <c r="C100" s="3" t="s">
        <v>1122</v>
      </c>
      <c r="D100" s="3" t="s">
        <v>1210</v>
      </c>
      <c r="E100" s="3">
        <v>30</v>
      </c>
    </row>
    <row r="101" spans="1:5" x14ac:dyDescent="0.25">
      <c r="A101" s="3" t="s">
        <v>1123</v>
      </c>
      <c r="B101" s="3" t="s">
        <v>1124</v>
      </c>
      <c r="C101" s="3" t="s">
        <v>1124</v>
      </c>
      <c r="D101" s="3" t="s">
        <v>1210</v>
      </c>
      <c r="E101" s="3">
        <v>9</v>
      </c>
    </row>
    <row r="102" spans="1:5" x14ac:dyDescent="0.25">
      <c r="A102" s="3" t="s">
        <v>1125</v>
      </c>
      <c r="B102" s="3" t="s">
        <v>1126</v>
      </c>
      <c r="C102" s="3" t="s">
        <v>1126</v>
      </c>
      <c r="D102" s="3" t="s">
        <v>1210</v>
      </c>
      <c r="E102" s="3">
        <v>6</v>
      </c>
    </row>
    <row r="103" spans="1:5" x14ac:dyDescent="0.25">
      <c r="A103" s="3" t="s">
        <v>1127</v>
      </c>
      <c r="B103" s="3" t="s">
        <v>1128</v>
      </c>
      <c r="C103" s="3" t="s">
        <v>1128</v>
      </c>
      <c r="D103" s="3" t="s">
        <v>1210</v>
      </c>
      <c r="E103" s="3">
        <v>307</v>
      </c>
    </row>
    <row r="104" spans="1:5" x14ac:dyDescent="0.25">
      <c r="A104" s="3" t="s">
        <v>1129</v>
      </c>
      <c r="B104" s="3" t="s">
        <v>1130</v>
      </c>
      <c r="C104" s="3" t="s">
        <v>1131</v>
      </c>
      <c r="D104" s="3" t="s">
        <v>1210</v>
      </c>
      <c r="E104" s="3">
        <v>38</v>
      </c>
    </row>
    <row r="105" spans="1:5" x14ac:dyDescent="0.25">
      <c r="A105" s="3" t="s">
        <v>1132</v>
      </c>
      <c r="B105" s="3" t="s">
        <v>1133</v>
      </c>
      <c r="C105" s="3" t="s">
        <v>1134</v>
      </c>
      <c r="D105" s="3" t="s">
        <v>1210</v>
      </c>
      <c r="E105" s="3">
        <v>116</v>
      </c>
    </row>
    <row r="106" spans="1:5" x14ac:dyDescent="0.25">
      <c r="A106" s="3" t="s">
        <v>1135</v>
      </c>
      <c r="B106" s="3" t="s">
        <v>1136</v>
      </c>
      <c r="C106" s="3" t="s">
        <v>1137</v>
      </c>
      <c r="D106" s="3" t="s">
        <v>1210</v>
      </c>
      <c r="E106" s="3">
        <v>92</v>
      </c>
    </row>
    <row r="107" spans="1:5" x14ac:dyDescent="0.25">
      <c r="A107" s="3" t="s">
        <v>1138</v>
      </c>
      <c r="B107" s="3" t="s">
        <v>1139</v>
      </c>
      <c r="C107" s="3" t="s">
        <v>1140</v>
      </c>
      <c r="D107" s="3" t="s">
        <v>1210</v>
      </c>
      <c r="E107" s="3">
        <v>15</v>
      </c>
    </row>
    <row r="108" spans="1:5" x14ac:dyDescent="0.25">
      <c r="A108" s="3" t="s">
        <v>1141</v>
      </c>
      <c r="B108" s="3" t="s">
        <v>1142</v>
      </c>
      <c r="C108" s="3" t="s">
        <v>1142</v>
      </c>
      <c r="D108" s="3" t="s">
        <v>1210</v>
      </c>
      <c r="E108" s="3">
        <v>128</v>
      </c>
    </row>
    <row r="109" spans="1:5" x14ac:dyDescent="0.25">
      <c r="A109" s="3" t="s">
        <v>1143</v>
      </c>
      <c r="B109" s="3" t="s">
        <v>1144</v>
      </c>
      <c r="C109" s="3" t="s">
        <v>1144</v>
      </c>
      <c r="D109" s="3" t="s">
        <v>1210</v>
      </c>
      <c r="E109" s="3">
        <v>315</v>
      </c>
    </row>
    <row r="110" spans="1:5" x14ac:dyDescent="0.25">
      <c r="A110" s="3" t="s">
        <v>1145</v>
      </c>
      <c r="B110" s="3" t="s">
        <v>1146</v>
      </c>
      <c r="C110" s="3" t="s">
        <v>1146</v>
      </c>
      <c r="D110" s="3" t="s">
        <v>1210</v>
      </c>
      <c r="E110" s="3">
        <v>4</v>
      </c>
    </row>
    <row r="111" spans="1:5" x14ac:dyDescent="0.25">
      <c r="A111" s="3" t="s">
        <v>1147</v>
      </c>
      <c r="B111" s="3" t="s">
        <v>1148</v>
      </c>
      <c r="C111" s="3" t="s">
        <v>1148</v>
      </c>
      <c r="D111" s="3" t="s">
        <v>1210</v>
      </c>
      <c r="E111" s="3">
        <v>54</v>
      </c>
    </row>
    <row r="112" spans="1:5" x14ac:dyDescent="0.25">
      <c r="A112" s="3" t="s">
        <v>1149</v>
      </c>
      <c r="B112" s="3" t="s">
        <v>1150</v>
      </c>
      <c r="C112" s="3" t="s">
        <v>1151</v>
      </c>
      <c r="D112" s="3" t="s">
        <v>1210</v>
      </c>
      <c r="E112" s="3">
        <v>4</v>
      </c>
    </row>
    <row r="113" spans="1:5" x14ac:dyDescent="0.25">
      <c r="A113" s="3" t="s">
        <v>1152</v>
      </c>
      <c r="B113" s="3" t="s">
        <v>1153</v>
      </c>
      <c r="C113" s="3" t="s">
        <v>1154</v>
      </c>
      <c r="D113" s="3" t="s">
        <v>1210</v>
      </c>
      <c r="E113" s="3">
        <v>48</v>
      </c>
    </row>
    <row r="114" spans="1:5" x14ac:dyDescent="0.25">
      <c r="A114" s="3" t="s">
        <v>1155</v>
      </c>
      <c r="B114" s="3" t="s">
        <v>1156</v>
      </c>
      <c r="C114" s="3" t="s">
        <v>1157</v>
      </c>
      <c r="D114" s="3" t="s">
        <v>1210</v>
      </c>
      <c r="E114" s="3">
        <v>572</v>
      </c>
    </row>
    <row r="115" spans="1:5" x14ac:dyDescent="0.25">
      <c r="A115" s="3" t="s">
        <v>1158</v>
      </c>
      <c r="B115" s="3" t="s">
        <v>299</v>
      </c>
      <c r="C115" s="3" t="s">
        <v>299</v>
      </c>
      <c r="D115" s="3" t="s">
        <v>1210</v>
      </c>
      <c r="E115" s="3">
        <v>98396</v>
      </c>
    </row>
    <row r="116" spans="1:5" x14ac:dyDescent="0.25">
      <c r="A116" s="3" t="s">
        <v>1159</v>
      </c>
      <c r="B116" s="3" t="s">
        <v>1160</v>
      </c>
      <c r="C116" s="3" t="s">
        <v>1160</v>
      </c>
      <c r="D116" s="3" t="s">
        <v>1210</v>
      </c>
      <c r="E116" s="3">
        <v>240</v>
      </c>
    </row>
    <row r="117" spans="1:5" x14ac:dyDescent="0.25">
      <c r="A117" s="3" t="s">
        <v>1200</v>
      </c>
      <c r="B117" s="3" t="s">
        <v>1201</v>
      </c>
      <c r="C117" s="3" t="s">
        <v>1202</v>
      </c>
      <c r="D117" s="3" t="s">
        <v>1210</v>
      </c>
      <c r="E117" s="3">
        <v>15</v>
      </c>
    </row>
    <row r="118" spans="1:5" x14ac:dyDescent="0.25">
      <c r="A118" s="3" t="s">
        <v>1161</v>
      </c>
      <c r="B118" s="3" t="s">
        <v>1162</v>
      </c>
      <c r="C118" s="3" t="s">
        <v>1163</v>
      </c>
      <c r="D118" s="3" t="s">
        <v>1210</v>
      </c>
      <c r="E118" s="3">
        <v>5</v>
      </c>
    </row>
    <row r="119" spans="1:5" x14ac:dyDescent="0.25">
      <c r="A119" s="3" t="s">
        <v>1164</v>
      </c>
      <c r="B119" s="3" t="s">
        <v>1165</v>
      </c>
      <c r="C119" s="3" t="s">
        <v>1165</v>
      </c>
      <c r="D119" s="3" t="s">
        <v>1210</v>
      </c>
      <c r="E119" s="3">
        <v>414</v>
      </c>
    </row>
    <row r="120" spans="1:5" x14ac:dyDescent="0.25">
      <c r="A120" s="3" t="s">
        <v>1166</v>
      </c>
      <c r="B120" s="3" t="s">
        <v>1167</v>
      </c>
      <c r="C120" s="3" t="s">
        <v>1167</v>
      </c>
      <c r="D120" s="3" t="s">
        <v>1210</v>
      </c>
      <c r="E120" s="3">
        <v>33</v>
      </c>
    </row>
  </sheetData>
  <mergeCells count="1">
    <mergeCell ref="A3:B3"/>
  </mergeCells>
  <hyperlinks>
    <hyperlink ref="A3:B3" location="Índice!A1" display="Regresar al Índice"/>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E113"/>
  <sheetViews>
    <sheetView workbookViewId="0">
      <selection activeCell="A3" sqref="A3:B3"/>
    </sheetView>
  </sheetViews>
  <sheetFormatPr baseColWidth="10" defaultColWidth="9.140625" defaultRowHeight="15" x14ac:dyDescent="0.25"/>
  <cols>
    <col min="1" max="16384" width="9.140625" style="3"/>
  </cols>
  <sheetData>
    <row r="1" spans="1:5" x14ac:dyDescent="0.25">
      <c r="A1" s="45" t="s">
        <v>1318</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1211</v>
      </c>
      <c r="E6" s="3">
        <v>299</v>
      </c>
    </row>
    <row r="7" spans="1:5" x14ac:dyDescent="0.25">
      <c r="A7" s="3" t="s">
        <v>894</v>
      </c>
      <c r="B7" s="3" t="s">
        <v>895</v>
      </c>
      <c r="C7" s="3" t="s">
        <v>896</v>
      </c>
      <c r="D7" s="3" t="s">
        <v>1211</v>
      </c>
      <c r="E7" s="3">
        <v>144</v>
      </c>
    </row>
    <row r="8" spans="1:5" x14ac:dyDescent="0.25">
      <c r="A8" s="3" t="s">
        <v>897</v>
      </c>
      <c r="B8" s="3" t="s">
        <v>898</v>
      </c>
      <c r="C8" s="3" t="s">
        <v>899</v>
      </c>
      <c r="D8" s="3" t="s">
        <v>1211</v>
      </c>
      <c r="E8" s="3">
        <v>30</v>
      </c>
    </row>
    <row r="9" spans="1:5" x14ac:dyDescent="0.25">
      <c r="A9" s="3" t="s">
        <v>902</v>
      </c>
      <c r="B9" s="3" t="s">
        <v>903</v>
      </c>
      <c r="C9" s="3" t="s">
        <v>904</v>
      </c>
      <c r="D9" s="3" t="s">
        <v>1211</v>
      </c>
      <c r="E9" s="3">
        <v>96</v>
      </c>
    </row>
    <row r="10" spans="1:5" x14ac:dyDescent="0.25">
      <c r="A10" s="3" t="s">
        <v>905</v>
      </c>
      <c r="B10" s="3" t="s">
        <v>906</v>
      </c>
      <c r="C10" s="3" t="s">
        <v>906</v>
      </c>
      <c r="D10" s="3" t="s">
        <v>1211</v>
      </c>
      <c r="E10" s="3">
        <v>236</v>
      </c>
    </row>
    <row r="11" spans="1:5" x14ac:dyDescent="0.25">
      <c r="A11" s="3" t="s">
        <v>907</v>
      </c>
      <c r="B11" s="3" t="s">
        <v>908</v>
      </c>
      <c r="C11" s="3" t="s">
        <v>909</v>
      </c>
      <c r="D11" s="3" t="s">
        <v>1211</v>
      </c>
      <c r="E11" s="3">
        <v>2</v>
      </c>
    </row>
    <row r="12" spans="1:5" x14ac:dyDescent="0.25">
      <c r="A12" s="3" t="s">
        <v>910</v>
      </c>
      <c r="B12" s="3" t="s">
        <v>911</v>
      </c>
      <c r="C12" s="3" t="s">
        <v>911</v>
      </c>
      <c r="D12" s="3" t="s">
        <v>1211</v>
      </c>
      <c r="E12" s="3">
        <v>540</v>
      </c>
    </row>
    <row r="13" spans="1:5" x14ac:dyDescent="0.25">
      <c r="A13" s="3" t="s">
        <v>912</v>
      </c>
      <c r="B13" s="3" t="s">
        <v>913</v>
      </c>
      <c r="C13" s="3" t="s">
        <v>913</v>
      </c>
      <c r="D13" s="3" t="s">
        <v>1211</v>
      </c>
      <c r="E13" s="3">
        <v>135</v>
      </c>
    </row>
    <row r="14" spans="1:5" x14ac:dyDescent="0.25">
      <c r="A14" s="3" t="s">
        <v>1169</v>
      </c>
      <c r="B14" s="3" t="s">
        <v>1170</v>
      </c>
      <c r="C14" s="3" t="s">
        <v>1171</v>
      </c>
      <c r="D14" s="3" t="s">
        <v>1211</v>
      </c>
      <c r="E14" s="3">
        <v>2</v>
      </c>
    </row>
    <row r="15" spans="1:5" x14ac:dyDescent="0.25">
      <c r="A15" s="3" t="s">
        <v>914</v>
      </c>
      <c r="B15" s="3" t="s">
        <v>915</v>
      </c>
      <c r="C15" s="3" t="s">
        <v>915</v>
      </c>
      <c r="D15" s="3" t="s">
        <v>1211</v>
      </c>
      <c r="E15" s="3">
        <v>3</v>
      </c>
    </row>
    <row r="16" spans="1:5" x14ac:dyDescent="0.25">
      <c r="A16" s="3" t="s">
        <v>916</v>
      </c>
      <c r="B16" s="3" t="s">
        <v>917</v>
      </c>
      <c r="C16" s="3" t="s">
        <v>918</v>
      </c>
      <c r="D16" s="3" t="s">
        <v>1211</v>
      </c>
      <c r="E16" s="3">
        <v>217</v>
      </c>
    </row>
    <row r="17" spans="1:5" x14ac:dyDescent="0.25">
      <c r="A17" s="3" t="s">
        <v>919</v>
      </c>
      <c r="B17" s="3" t="s">
        <v>920</v>
      </c>
      <c r="C17" s="3" t="s">
        <v>920</v>
      </c>
      <c r="D17" s="3" t="s">
        <v>1211</v>
      </c>
      <c r="E17" s="3">
        <v>2</v>
      </c>
    </row>
    <row r="18" spans="1:5" x14ac:dyDescent="0.25">
      <c r="A18" s="3" t="s">
        <v>921</v>
      </c>
      <c r="B18" s="3" t="s">
        <v>922</v>
      </c>
      <c r="C18" s="3" t="s">
        <v>923</v>
      </c>
      <c r="D18" s="3" t="s">
        <v>1211</v>
      </c>
      <c r="E18" s="3">
        <v>1504</v>
      </c>
    </row>
    <row r="19" spans="1:5" x14ac:dyDescent="0.25">
      <c r="A19" s="3" t="s">
        <v>924</v>
      </c>
      <c r="B19" s="3" t="s">
        <v>925</v>
      </c>
      <c r="C19" s="3" t="s">
        <v>926</v>
      </c>
      <c r="D19" s="3" t="s">
        <v>1211</v>
      </c>
      <c r="E19" s="3">
        <v>48</v>
      </c>
    </row>
    <row r="20" spans="1:5" x14ac:dyDescent="0.25">
      <c r="A20" s="3" t="s">
        <v>927</v>
      </c>
      <c r="B20" s="3" t="s">
        <v>928</v>
      </c>
      <c r="C20" s="3" t="s">
        <v>928</v>
      </c>
      <c r="D20" s="3" t="s">
        <v>1211</v>
      </c>
      <c r="E20" s="3">
        <v>8</v>
      </c>
    </row>
    <row r="21" spans="1:5" x14ac:dyDescent="0.25">
      <c r="A21" s="3" t="s">
        <v>929</v>
      </c>
      <c r="B21" s="3" t="s">
        <v>930</v>
      </c>
      <c r="C21" s="3" t="s">
        <v>930</v>
      </c>
      <c r="D21" s="3" t="s">
        <v>1211</v>
      </c>
      <c r="E21" s="3">
        <v>249</v>
      </c>
    </row>
    <row r="22" spans="1:5" x14ac:dyDescent="0.25">
      <c r="A22" s="3" t="s">
        <v>931</v>
      </c>
      <c r="B22" s="3" t="s">
        <v>932</v>
      </c>
      <c r="C22" s="3" t="s">
        <v>932</v>
      </c>
      <c r="D22" s="3" t="s">
        <v>1211</v>
      </c>
      <c r="E22" s="3">
        <v>4</v>
      </c>
    </row>
    <row r="23" spans="1:5" x14ac:dyDescent="0.25">
      <c r="A23" s="3" t="s">
        <v>933</v>
      </c>
      <c r="B23" s="3" t="s">
        <v>934</v>
      </c>
      <c r="C23" s="3" t="s">
        <v>934</v>
      </c>
      <c r="D23" s="3" t="s">
        <v>1211</v>
      </c>
      <c r="E23" s="3">
        <v>11</v>
      </c>
    </row>
    <row r="24" spans="1:5" x14ac:dyDescent="0.25">
      <c r="A24" s="3" t="s">
        <v>935</v>
      </c>
      <c r="B24" s="3" t="s">
        <v>936</v>
      </c>
      <c r="C24" s="3" t="s">
        <v>937</v>
      </c>
      <c r="D24" s="3" t="s">
        <v>1211</v>
      </c>
      <c r="E24" s="3">
        <v>38</v>
      </c>
    </row>
    <row r="25" spans="1:5" x14ac:dyDescent="0.25">
      <c r="A25" s="3" t="s">
        <v>938</v>
      </c>
      <c r="B25" s="3" t="s">
        <v>939</v>
      </c>
      <c r="C25" s="3" t="s">
        <v>940</v>
      </c>
      <c r="D25" s="3" t="s">
        <v>1211</v>
      </c>
      <c r="E25" s="3">
        <v>3904</v>
      </c>
    </row>
    <row r="26" spans="1:5" x14ac:dyDescent="0.25">
      <c r="A26" s="3" t="s">
        <v>941</v>
      </c>
      <c r="B26" s="3" t="s">
        <v>942</v>
      </c>
      <c r="C26" s="3" t="s">
        <v>942</v>
      </c>
      <c r="D26" s="3" t="s">
        <v>1211</v>
      </c>
      <c r="E26" s="3">
        <v>243</v>
      </c>
    </row>
    <row r="27" spans="1:5" x14ac:dyDescent="0.25">
      <c r="A27" s="3" t="s">
        <v>943</v>
      </c>
      <c r="B27" s="3" t="s">
        <v>944</v>
      </c>
      <c r="C27" s="3" t="s">
        <v>945</v>
      </c>
      <c r="D27" s="3" t="s">
        <v>1211</v>
      </c>
      <c r="E27" s="3">
        <v>48</v>
      </c>
    </row>
    <row r="28" spans="1:5" x14ac:dyDescent="0.25">
      <c r="A28" s="3" t="s">
        <v>946</v>
      </c>
      <c r="B28" s="3" t="s">
        <v>947</v>
      </c>
      <c r="C28" s="3" t="s">
        <v>948</v>
      </c>
      <c r="D28" s="3" t="s">
        <v>1211</v>
      </c>
      <c r="E28" s="3">
        <v>3</v>
      </c>
    </row>
    <row r="29" spans="1:5" x14ac:dyDescent="0.25">
      <c r="A29" s="3" t="s">
        <v>954</v>
      </c>
      <c r="B29" s="3" t="s">
        <v>955</v>
      </c>
      <c r="C29" s="3" t="s">
        <v>956</v>
      </c>
      <c r="D29" s="3" t="s">
        <v>1211</v>
      </c>
      <c r="E29" s="3">
        <v>18</v>
      </c>
    </row>
    <row r="30" spans="1:5" x14ac:dyDescent="0.25">
      <c r="A30" s="3" t="s">
        <v>957</v>
      </c>
      <c r="B30" s="3" t="s">
        <v>958</v>
      </c>
      <c r="C30" s="3" t="s">
        <v>958</v>
      </c>
      <c r="D30" s="3" t="s">
        <v>1211</v>
      </c>
      <c r="E30" s="3">
        <v>485</v>
      </c>
    </row>
    <row r="31" spans="1:5" x14ac:dyDescent="0.25">
      <c r="A31" s="3" t="s">
        <v>959</v>
      </c>
      <c r="B31" s="3" t="s">
        <v>960</v>
      </c>
      <c r="C31" s="3" t="s">
        <v>960</v>
      </c>
      <c r="D31" s="3" t="s">
        <v>1211</v>
      </c>
      <c r="E31" s="3">
        <v>0</v>
      </c>
    </row>
    <row r="32" spans="1:5" x14ac:dyDescent="0.25">
      <c r="A32" s="3" t="s">
        <v>961</v>
      </c>
      <c r="B32" s="3" t="s">
        <v>962</v>
      </c>
      <c r="C32" s="3" t="s">
        <v>963</v>
      </c>
      <c r="D32" s="3" t="s">
        <v>1211</v>
      </c>
      <c r="E32" s="3">
        <v>3</v>
      </c>
    </row>
    <row r="33" spans="1:5" x14ac:dyDescent="0.25">
      <c r="A33" s="3" t="s">
        <v>964</v>
      </c>
      <c r="B33" s="3" t="s">
        <v>965</v>
      </c>
      <c r="C33" s="3" t="s">
        <v>965</v>
      </c>
      <c r="D33" s="3" t="s">
        <v>1211</v>
      </c>
      <c r="E33" s="3">
        <v>23</v>
      </c>
    </row>
    <row r="34" spans="1:5" x14ac:dyDescent="0.25">
      <c r="A34" s="3" t="s">
        <v>966</v>
      </c>
      <c r="B34" s="3" t="s">
        <v>967</v>
      </c>
      <c r="C34" s="3" t="s">
        <v>967</v>
      </c>
      <c r="D34" s="3" t="s">
        <v>1211</v>
      </c>
      <c r="E34" s="3">
        <v>2</v>
      </c>
    </row>
    <row r="35" spans="1:5" x14ac:dyDescent="0.25">
      <c r="A35" s="3" t="s">
        <v>968</v>
      </c>
      <c r="B35" s="3" t="s">
        <v>969</v>
      </c>
      <c r="C35" s="3" t="s">
        <v>970</v>
      </c>
      <c r="D35" s="3" t="s">
        <v>1211</v>
      </c>
      <c r="E35" s="3">
        <v>150</v>
      </c>
    </row>
    <row r="36" spans="1:5" x14ac:dyDescent="0.25">
      <c r="A36" s="3" t="s">
        <v>971</v>
      </c>
      <c r="B36" s="3" t="s">
        <v>972</v>
      </c>
      <c r="C36" s="3" t="s">
        <v>973</v>
      </c>
      <c r="D36" s="3" t="s">
        <v>1211</v>
      </c>
      <c r="E36" s="3">
        <v>59</v>
      </c>
    </row>
    <row r="37" spans="1:5" x14ac:dyDescent="0.25">
      <c r="A37" s="3" t="s">
        <v>974</v>
      </c>
      <c r="B37" s="3" t="s">
        <v>975</v>
      </c>
      <c r="C37" s="3" t="s">
        <v>975</v>
      </c>
      <c r="D37" s="3" t="s">
        <v>1211</v>
      </c>
      <c r="E37" s="3">
        <v>459</v>
      </c>
    </row>
    <row r="38" spans="1:5" x14ac:dyDescent="0.25">
      <c r="A38" s="3" t="s">
        <v>978</v>
      </c>
      <c r="B38" s="3" t="s">
        <v>6</v>
      </c>
      <c r="C38" s="3" t="s">
        <v>6</v>
      </c>
      <c r="D38" s="3" t="s">
        <v>1211</v>
      </c>
      <c r="E38" s="3">
        <v>175445</v>
      </c>
    </row>
    <row r="39" spans="1:5" x14ac:dyDescent="0.25">
      <c r="A39" s="3" t="s">
        <v>979</v>
      </c>
      <c r="B39" s="3" t="s">
        <v>980</v>
      </c>
      <c r="C39" s="3" t="s">
        <v>980</v>
      </c>
      <c r="D39" s="3" t="s">
        <v>1211</v>
      </c>
      <c r="E39" s="3">
        <v>2</v>
      </c>
    </row>
    <row r="40" spans="1:5" x14ac:dyDescent="0.25">
      <c r="A40" s="3" t="s">
        <v>981</v>
      </c>
      <c r="B40" s="3" t="s">
        <v>982</v>
      </c>
      <c r="C40" s="3" t="s">
        <v>983</v>
      </c>
      <c r="D40" s="3" t="s">
        <v>1211</v>
      </c>
      <c r="E40" s="3">
        <v>5</v>
      </c>
    </row>
    <row r="41" spans="1:5" x14ac:dyDescent="0.25">
      <c r="A41" s="3" t="s">
        <v>1176</v>
      </c>
      <c r="B41" s="3" t="s">
        <v>1177</v>
      </c>
      <c r="C41" s="3" t="s">
        <v>1178</v>
      </c>
      <c r="D41" s="3" t="s">
        <v>1211</v>
      </c>
      <c r="E41" s="3">
        <v>12</v>
      </c>
    </row>
    <row r="42" spans="1:5" x14ac:dyDescent="0.25">
      <c r="A42" s="3" t="s">
        <v>984</v>
      </c>
      <c r="B42" s="3" t="s">
        <v>985</v>
      </c>
      <c r="C42" s="3" t="s">
        <v>985</v>
      </c>
      <c r="D42" s="3" t="s">
        <v>1211</v>
      </c>
      <c r="E42" s="3">
        <v>116</v>
      </c>
    </row>
    <row r="43" spans="1:5" x14ac:dyDescent="0.25">
      <c r="A43" s="3" t="s">
        <v>986</v>
      </c>
      <c r="B43" s="3" t="s">
        <v>987</v>
      </c>
      <c r="C43" s="3" t="s">
        <v>988</v>
      </c>
      <c r="D43" s="3" t="s">
        <v>1211</v>
      </c>
      <c r="E43" s="3">
        <v>27</v>
      </c>
    </row>
    <row r="44" spans="1:5" x14ac:dyDescent="0.25">
      <c r="A44" s="3" t="s">
        <v>989</v>
      </c>
      <c r="B44" s="3" t="s">
        <v>990</v>
      </c>
      <c r="C44" s="3" t="s">
        <v>991</v>
      </c>
      <c r="D44" s="3" t="s">
        <v>1211</v>
      </c>
      <c r="E44" s="3">
        <v>184</v>
      </c>
    </row>
    <row r="45" spans="1:5" x14ac:dyDescent="0.25">
      <c r="A45" s="3" t="s">
        <v>992</v>
      </c>
      <c r="B45" s="3" t="s">
        <v>993</v>
      </c>
      <c r="C45" s="3" t="s">
        <v>994</v>
      </c>
      <c r="D45" s="3" t="s">
        <v>1211</v>
      </c>
      <c r="E45" s="3">
        <v>498</v>
      </c>
    </row>
    <row r="46" spans="1:5" x14ac:dyDescent="0.25">
      <c r="A46" s="3" t="s">
        <v>995</v>
      </c>
      <c r="B46" s="3" t="s">
        <v>996</v>
      </c>
      <c r="C46" s="3" t="s">
        <v>996</v>
      </c>
      <c r="D46" s="3" t="s">
        <v>1211</v>
      </c>
      <c r="E46" s="3">
        <v>39</v>
      </c>
    </row>
    <row r="47" spans="1:5" x14ac:dyDescent="0.25">
      <c r="A47" s="3" t="s">
        <v>997</v>
      </c>
      <c r="B47" s="3" t="s">
        <v>262</v>
      </c>
      <c r="C47" s="3" t="s">
        <v>998</v>
      </c>
      <c r="D47" s="3" t="s">
        <v>1211</v>
      </c>
      <c r="E47" s="3">
        <v>257</v>
      </c>
    </row>
    <row r="48" spans="1:5" x14ac:dyDescent="0.25">
      <c r="A48" s="3" t="s">
        <v>999</v>
      </c>
      <c r="B48" s="3" t="s">
        <v>1000</v>
      </c>
      <c r="C48" s="3" t="s">
        <v>1000</v>
      </c>
      <c r="D48" s="3" t="s">
        <v>1211</v>
      </c>
      <c r="E48" s="3">
        <v>132</v>
      </c>
    </row>
    <row r="49" spans="1:5" x14ac:dyDescent="0.25">
      <c r="A49" s="3" t="s">
        <v>1001</v>
      </c>
      <c r="B49" s="3" t="s">
        <v>1002</v>
      </c>
      <c r="C49" s="3" t="s">
        <v>1003</v>
      </c>
      <c r="D49" s="3" t="s">
        <v>1211</v>
      </c>
      <c r="E49" s="3">
        <v>52</v>
      </c>
    </row>
    <row r="50" spans="1:5" x14ac:dyDescent="0.25">
      <c r="A50" s="3" t="s">
        <v>1004</v>
      </c>
      <c r="B50" s="3" t="s">
        <v>1005</v>
      </c>
      <c r="C50" s="3" t="s">
        <v>1006</v>
      </c>
      <c r="D50" s="3" t="s">
        <v>1211</v>
      </c>
      <c r="E50" s="3">
        <v>1</v>
      </c>
    </row>
    <row r="51" spans="1:5" x14ac:dyDescent="0.25">
      <c r="A51" s="3" t="s">
        <v>1007</v>
      </c>
      <c r="B51" s="3" t="s">
        <v>1008</v>
      </c>
      <c r="C51" s="3" t="s">
        <v>1009</v>
      </c>
      <c r="D51" s="3" t="s">
        <v>1211</v>
      </c>
      <c r="E51" s="3">
        <v>2790</v>
      </c>
    </row>
    <row r="52" spans="1:5" x14ac:dyDescent="0.25">
      <c r="A52" s="3" t="s">
        <v>1010</v>
      </c>
      <c r="B52" s="3" t="s">
        <v>1011</v>
      </c>
      <c r="C52" s="3" t="s">
        <v>1012</v>
      </c>
      <c r="D52" s="3" t="s">
        <v>1211</v>
      </c>
      <c r="E52" s="3">
        <v>68</v>
      </c>
    </row>
    <row r="53" spans="1:5" x14ac:dyDescent="0.25">
      <c r="A53" s="3" t="s">
        <v>1013</v>
      </c>
      <c r="B53" s="3" t="s">
        <v>1014</v>
      </c>
      <c r="C53" s="3" t="s">
        <v>1014</v>
      </c>
      <c r="D53" s="3" t="s">
        <v>1211</v>
      </c>
      <c r="E53" s="3">
        <v>252</v>
      </c>
    </row>
    <row r="54" spans="1:5" x14ac:dyDescent="0.25">
      <c r="A54" s="3" t="s">
        <v>1015</v>
      </c>
      <c r="B54" s="3" t="s">
        <v>1016</v>
      </c>
      <c r="C54" s="3" t="s">
        <v>1017</v>
      </c>
      <c r="D54" s="3" t="s">
        <v>1211</v>
      </c>
      <c r="E54" s="3">
        <v>6</v>
      </c>
    </row>
    <row r="55" spans="1:5" x14ac:dyDescent="0.25">
      <c r="A55" s="3" t="s">
        <v>1018</v>
      </c>
      <c r="B55" s="3" t="s">
        <v>1019</v>
      </c>
      <c r="C55" s="3" t="s">
        <v>1019</v>
      </c>
      <c r="D55" s="3" t="s">
        <v>1211</v>
      </c>
      <c r="E55" s="3">
        <v>127</v>
      </c>
    </row>
    <row r="56" spans="1:5" x14ac:dyDescent="0.25">
      <c r="A56" s="3" t="s">
        <v>1020</v>
      </c>
      <c r="B56" s="3" t="s">
        <v>1021</v>
      </c>
      <c r="C56" s="3" t="s">
        <v>1021</v>
      </c>
      <c r="D56" s="3" t="s">
        <v>1211</v>
      </c>
      <c r="E56" s="3">
        <v>17</v>
      </c>
    </row>
    <row r="57" spans="1:5" x14ac:dyDescent="0.25">
      <c r="A57" s="3" t="s">
        <v>1182</v>
      </c>
      <c r="B57" s="3" t="s">
        <v>1183</v>
      </c>
      <c r="C57" s="3" t="s">
        <v>1184</v>
      </c>
      <c r="D57" s="3" t="s">
        <v>1211</v>
      </c>
      <c r="E57" s="3">
        <v>1</v>
      </c>
    </row>
    <row r="58" spans="1:5" x14ac:dyDescent="0.25">
      <c r="A58" s="3" t="s">
        <v>1185</v>
      </c>
      <c r="B58" s="3" t="s">
        <v>1186</v>
      </c>
      <c r="C58" s="3" t="s">
        <v>1186</v>
      </c>
      <c r="D58" s="3" t="s">
        <v>1211</v>
      </c>
      <c r="E58" s="3">
        <v>160</v>
      </c>
    </row>
    <row r="59" spans="1:5" x14ac:dyDescent="0.25">
      <c r="A59" s="3" t="s">
        <v>1025</v>
      </c>
      <c r="B59" s="3" t="s">
        <v>1026</v>
      </c>
      <c r="C59" s="3" t="s">
        <v>1027</v>
      </c>
      <c r="D59" s="3" t="s">
        <v>1211</v>
      </c>
      <c r="E59" s="3">
        <v>2110</v>
      </c>
    </row>
    <row r="60" spans="1:5" x14ac:dyDescent="0.25">
      <c r="A60" s="3" t="s">
        <v>1028</v>
      </c>
      <c r="B60" s="3" t="s">
        <v>1029</v>
      </c>
      <c r="C60" s="3" t="s">
        <v>1030</v>
      </c>
      <c r="D60" s="3" t="s">
        <v>1211</v>
      </c>
      <c r="E60" s="3">
        <v>26</v>
      </c>
    </row>
    <row r="61" spans="1:5" x14ac:dyDescent="0.25">
      <c r="A61" s="3" t="s">
        <v>1031</v>
      </c>
      <c r="B61" s="3" t="s">
        <v>1032</v>
      </c>
      <c r="C61" s="3" t="s">
        <v>1032</v>
      </c>
      <c r="D61" s="3" t="s">
        <v>1211</v>
      </c>
      <c r="E61" s="3">
        <v>126</v>
      </c>
    </row>
    <row r="62" spans="1:5" x14ac:dyDescent="0.25">
      <c r="A62" s="3" t="s">
        <v>1033</v>
      </c>
      <c r="B62" s="3" t="s">
        <v>1034</v>
      </c>
      <c r="C62" s="3" t="s">
        <v>1035</v>
      </c>
      <c r="D62" s="3" t="s">
        <v>1211</v>
      </c>
      <c r="E62" s="3">
        <v>80</v>
      </c>
    </row>
    <row r="63" spans="1:5" x14ac:dyDescent="0.25">
      <c r="A63" s="3" t="s">
        <v>1036</v>
      </c>
      <c r="B63" s="3" t="s">
        <v>1037</v>
      </c>
      <c r="C63" s="3" t="s">
        <v>1037</v>
      </c>
      <c r="D63" s="3" t="s">
        <v>1211</v>
      </c>
      <c r="E63" s="3">
        <v>9004</v>
      </c>
    </row>
    <row r="64" spans="1:5" x14ac:dyDescent="0.25">
      <c r="A64" s="3" t="s">
        <v>1038</v>
      </c>
      <c r="B64" s="3" t="s">
        <v>1039</v>
      </c>
      <c r="C64" s="3" t="s">
        <v>1040</v>
      </c>
      <c r="D64" s="3" t="s">
        <v>1211</v>
      </c>
      <c r="E64" s="3">
        <v>10</v>
      </c>
    </row>
    <row r="65" spans="1:5" x14ac:dyDescent="0.25">
      <c r="A65" s="3" t="s">
        <v>1041</v>
      </c>
      <c r="B65" s="3" t="s">
        <v>1042</v>
      </c>
      <c r="C65" s="3" t="s">
        <v>1042</v>
      </c>
      <c r="D65" s="3" t="s">
        <v>1211</v>
      </c>
      <c r="E65" s="3">
        <v>279</v>
      </c>
    </row>
    <row r="66" spans="1:5" x14ac:dyDescent="0.25">
      <c r="A66" s="3" t="s">
        <v>1189</v>
      </c>
      <c r="B66" s="3" t="s">
        <v>1190</v>
      </c>
      <c r="C66" s="3" t="s">
        <v>1191</v>
      </c>
      <c r="D66" s="3" t="s">
        <v>1211</v>
      </c>
      <c r="E66" s="3">
        <v>2</v>
      </c>
    </row>
    <row r="67" spans="1:5" x14ac:dyDescent="0.25">
      <c r="A67" s="3" t="s">
        <v>1046</v>
      </c>
      <c r="B67" s="3" t="s">
        <v>1047</v>
      </c>
      <c r="C67" s="3" t="s">
        <v>1048</v>
      </c>
      <c r="D67" s="3" t="s">
        <v>1211</v>
      </c>
      <c r="E67" s="3">
        <v>552</v>
      </c>
    </row>
    <row r="68" spans="1:5" x14ac:dyDescent="0.25">
      <c r="A68" s="3" t="s">
        <v>1049</v>
      </c>
      <c r="B68" s="3" t="s">
        <v>1050</v>
      </c>
      <c r="C68" s="3" t="s">
        <v>1051</v>
      </c>
      <c r="D68" s="3" t="s">
        <v>1211</v>
      </c>
      <c r="E68" s="3">
        <v>40</v>
      </c>
    </row>
    <row r="69" spans="1:5" x14ac:dyDescent="0.25">
      <c r="A69" s="3" t="s">
        <v>1192</v>
      </c>
      <c r="B69" s="3" t="s">
        <v>1193</v>
      </c>
      <c r="C69" s="3" t="s">
        <v>1194</v>
      </c>
      <c r="D69" s="3" t="s">
        <v>1211</v>
      </c>
      <c r="E69" s="3">
        <v>1</v>
      </c>
    </row>
    <row r="70" spans="1:5" x14ac:dyDescent="0.25">
      <c r="A70" s="3" t="s">
        <v>1054</v>
      </c>
      <c r="B70" s="3" t="s">
        <v>1055</v>
      </c>
      <c r="C70" s="3" t="s">
        <v>1056</v>
      </c>
      <c r="D70" s="3" t="s">
        <v>1211</v>
      </c>
      <c r="E70" s="3">
        <v>33</v>
      </c>
    </row>
    <row r="71" spans="1:5" x14ac:dyDescent="0.25">
      <c r="A71" s="3" t="s">
        <v>1057</v>
      </c>
      <c r="B71" s="3" t="s">
        <v>1058</v>
      </c>
      <c r="C71" s="3" t="s">
        <v>1059</v>
      </c>
      <c r="D71" s="3" t="s">
        <v>1211</v>
      </c>
      <c r="E71" s="3">
        <v>490</v>
      </c>
    </row>
    <row r="72" spans="1:5" x14ac:dyDescent="0.25">
      <c r="A72" s="3" t="s">
        <v>1060</v>
      </c>
      <c r="B72" s="3" t="s">
        <v>1061</v>
      </c>
      <c r="C72" s="3" t="s">
        <v>1062</v>
      </c>
      <c r="D72" s="3" t="s">
        <v>1211</v>
      </c>
      <c r="E72" s="3">
        <v>63</v>
      </c>
    </row>
    <row r="73" spans="1:5" x14ac:dyDescent="0.25">
      <c r="A73" s="3" t="s">
        <v>1212</v>
      </c>
      <c r="B73" s="3" t="s">
        <v>1213</v>
      </c>
      <c r="C73" s="3" t="s">
        <v>1214</v>
      </c>
      <c r="D73" s="3" t="s">
        <v>1211</v>
      </c>
      <c r="E73" s="3">
        <v>1</v>
      </c>
    </row>
    <row r="74" spans="1:5" x14ac:dyDescent="0.25">
      <c r="A74" s="3" t="s">
        <v>1063</v>
      </c>
      <c r="B74" s="3" t="s">
        <v>1064</v>
      </c>
      <c r="C74" s="3" t="s">
        <v>1064</v>
      </c>
      <c r="D74" s="3" t="s">
        <v>1211</v>
      </c>
      <c r="E74" s="3">
        <v>126</v>
      </c>
    </row>
    <row r="75" spans="1:5" x14ac:dyDescent="0.25">
      <c r="A75" s="3" t="s">
        <v>1065</v>
      </c>
      <c r="B75" s="3" t="s">
        <v>1066</v>
      </c>
      <c r="C75" s="3" t="s">
        <v>1066</v>
      </c>
      <c r="D75" s="3" t="s">
        <v>1211</v>
      </c>
      <c r="E75" s="3">
        <v>1007</v>
      </c>
    </row>
    <row r="76" spans="1:5" x14ac:dyDescent="0.25">
      <c r="A76" s="3" t="s">
        <v>1067</v>
      </c>
      <c r="B76" s="3" t="s">
        <v>1068</v>
      </c>
      <c r="C76" s="3" t="s">
        <v>1069</v>
      </c>
      <c r="D76" s="3" t="s">
        <v>1211</v>
      </c>
      <c r="E76" s="3">
        <v>49</v>
      </c>
    </row>
    <row r="77" spans="1:5" x14ac:dyDescent="0.25">
      <c r="A77" s="3" t="s">
        <v>1070</v>
      </c>
      <c r="B77" s="3" t="s">
        <v>1071</v>
      </c>
      <c r="C77" s="3" t="s">
        <v>1072</v>
      </c>
      <c r="D77" s="3" t="s">
        <v>1211</v>
      </c>
      <c r="E77" s="3">
        <v>589</v>
      </c>
    </row>
    <row r="78" spans="1:5" x14ac:dyDescent="0.25">
      <c r="A78" s="3" t="s">
        <v>1073</v>
      </c>
      <c r="B78" s="3" t="s">
        <v>1074</v>
      </c>
      <c r="C78" s="3" t="s">
        <v>1074</v>
      </c>
      <c r="D78" s="3" t="s">
        <v>1211</v>
      </c>
      <c r="E78" s="3">
        <v>40</v>
      </c>
    </row>
    <row r="79" spans="1:5" x14ac:dyDescent="0.25">
      <c r="A79" s="3" t="s">
        <v>1075</v>
      </c>
      <c r="B79" s="3" t="s">
        <v>1076</v>
      </c>
      <c r="C79" s="3" t="s">
        <v>1077</v>
      </c>
      <c r="D79" s="3" t="s">
        <v>1211</v>
      </c>
      <c r="E79" s="3">
        <v>157</v>
      </c>
    </row>
    <row r="80" spans="1:5" x14ac:dyDescent="0.25">
      <c r="A80" s="3" t="s">
        <v>1078</v>
      </c>
      <c r="B80" s="3" t="s">
        <v>1079</v>
      </c>
      <c r="C80" s="3" t="s">
        <v>1080</v>
      </c>
      <c r="D80" s="3" t="s">
        <v>1211</v>
      </c>
      <c r="E80" s="3">
        <v>283</v>
      </c>
    </row>
    <row r="81" spans="1:5" x14ac:dyDescent="0.25">
      <c r="A81" s="3" t="s">
        <v>1081</v>
      </c>
      <c r="B81" s="3" t="s">
        <v>1082</v>
      </c>
      <c r="C81" s="3" t="s">
        <v>1083</v>
      </c>
      <c r="D81" s="3" t="s">
        <v>1211</v>
      </c>
      <c r="E81" s="3">
        <v>1</v>
      </c>
    </row>
    <row r="82" spans="1:5" x14ac:dyDescent="0.25">
      <c r="A82" s="3" t="s">
        <v>1084</v>
      </c>
      <c r="B82" s="3" t="s">
        <v>1085</v>
      </c>
      <c r="C82" s="3" t="s">
        <v>1086</v>
      </c>
      <c r="D82" s="3" t="s">
        <v>1211</v>
      </c>
      <c r="E82" s="3">
        <v>13</v>
      </c>
    </row>
    <row r="83" spans="1:5" x14ac:dyDescent="0.25">
      <c r="A83" s="3" t="s">
        <v>1087</v>
      </c>
      <c r="B83" s="3" t="s">
        <v>1088</v>
      </c>
      <c r="C83" s="3" t="s">
        <v>1088</v>
      </c>
      <c r="D83" s="3" t="s">
        <v>1211</v>
      </c>
      <c r="E83" s="3">
        <v>181</v>
      </c>
    </row>
    <row r="84" spans="1:5" x14ac:dyDescent="0.25">
      <c r="A84" s="3" t="s">
        <v>1089</v>
      </c>
      <c r="B84" s="3" t="s">
        <v>1090</v>
      </c>
      <c r="C84" s="3" t="s">
        <v>1091</v>
      </c>
      <c r="D84" s="3" t="s">
        <v>1211</v>
      </c>
      <c r="E84" s="3">
        <v>20</v>
      </c>
    </row>
    <row r="85" spans="1:5" x14ac:dyDescent="0.25">
      <c r="A85" s="3" t="s">
        <v>1092</v>
      </c>
      <c r="B85" s="3" t="s">
        <v>1093</v>
      </c>
      <c r="C85" s="3" t="s">
        <v>1094</v>
      </c>
      <c r="D85" s="3" t="s">
        <v>1211</v>
      </c>
      <c r="E85" s="3">
        <v>3435</v>
      </c>
    </row>
    <row r="86" spans="1:5" x14ac:dyDescent="0.25">
      <c r="A86" s="3" t="s">
        <v>1095</v>
      </c>
      <c r="B86" s="3" t="s">
        <v>1096</v>
      </c>
      <c r="C86" s="3" t="s">
        <v>1096</v>
      </c>
      <c r="D86" s="3" t="s">
        <v>1211</v>
      </c>
      <c r="E86" s="3">
        <v>588</v>
      </c>
    </row>
    <row r="87" spans="1:5" x14ac:dyDescent="0.25">
      <c r="A87" s="3" t="s">
        <v>1097</v>
      </c>
      <c r="B87" s="3" t="s">
        <v>1098</v>
      </c>
      <c r="C87" s="3" t="s">
        <v>1099</v>
      </c>
      <c r="D87" s="3" t="s">
        <v>1211</v>
      </c>
      <c r="E87" s="3">
        <v>2</v>
      </c>
    </row>
    <row r="88" spans="1:5" x14ac:dyDescent="0.25">
      <c r="A88" s="3" t="s">
        <v>1100</v>
      </c>
      <c r="B88" s="3" t="s">
        <v>1101</v>
      </c>
      <c r="C88" s="3" t="s">
        <v>1102</v>
      </c>
      <c r="D88" s="3" t="s">
        <v>1211</v>
      </c>
      <c r="E88" s="3">
        <v>147</v>
      </c>
    </row>
    <row r="89" spans="1:5" x14ac:dyDescent="0.25">
      <c r="A89" s="3" t="s">
        <v>1103</v>
      </c>
      <c r="B89" s="3" t="s">
        <v>295</v>
      </c>
      <c r="C89" s="3" t="s">
        <v>1104</v>
      </c>
      <c r="D89" s="3" t="s">
        <v>1211</v>
      </c>
      <c r="E89" s="3">
        <v>7208</v>
      </c>
    </row>
    <row r="90" spans="1:5" x14ac:dyDescent="0.25">
      <c r="A90" s="3" t="s">
        <v>1105</v>
      </c>
      <c r="B90" s="3" t="s">
        <v>1106</v>
      </c>
      <c r="C90" s="3" t="s">
        <v>1106</v>
      </c>
      <c r="D90" s="3" t="s">
        <v>1211</v>
      </c>
      <c r="E90" s="3">
        <v>10567</v>
      </c>
    </row>
    <row r="91" spans="1:5" x14ac:dyDescent="0.25">
      <c r="A91" s="3" t="s">
        <v>1110</v>
      </c>
      <c r="B91" s="3" t="s">
        <v>1111</v>
      </c>
      <c r="C91" s="3" t="s">
        <v>1112</v>
      </c>
      <c r="D91" s="3" t="s">
        <v>1211</v>
      </c>
      <c r="E91" s="3">
        <v>12</v>
      </c>
    </row>
    <row r="92" spans="1:5" x14ac:dyDescent="0.25">
      <c r="A92" s="3" t="s">
        <v>1113</v>
      </c>
      <c r="B92" s="3" t="s">
        <v>1114</v>
      </c>
      <c r="C92" s="3" t="s">
        <v>1115</v>
      </c>
      <c r="D92" s="3" t="s">
        <v>1211</v>
      </c>
      <c r="E92" s="3">
        <v>4193</v>
      </c>
    </row>
    <row r="93" spans="1:5" x14ac:dyDescent="0.25">
      <c r="A93" s="3" t="s">
        <v>1116</v>
      </c>
      <c r="B93" s="3" t="s">
        <v>1117</v>
      </c>
      <c r="C93" s="3" t="s">
        <v>1117</v>
      </c>
      <c r="D93" s="3" t="s">
        <v>1211</v>
      </c>
      <c r="E93" s="3">
        <v>2</v>
      </c>
    </row>
    <row r="94" spans="1:5" x14ac:dyDescent="0.25">
      <c r="A94" s="3" t="s">
        <v>1118</v>
      </c>
      <c r="B94" s="3" t="s">
        <v>1119</v>
      </c>
      <c r="C94" s="3" t="s">
        <v>1119</v>
      </c>
      <c r="D94" s="3" t="s">
        <v>1211</v>
      </c>
      <c r="E94" s="3">
        <v>70</v>
      </c>
    </row>
    <row r="95" spans="1:5" x14ac:dyDescent="0.25">
      <c r="A95" s="3" t="s">
        <v>1198</v>
      </c>
      <c r="B95" s="3" t="s">
        <v>1199</v>
      </c>
      <c r="C95" s="3" t="s">
        <v>1199</v>
      </c>
      <c r="D95" s="3" t="s">
        <v>1211</v>
      </c>
      <c r="E95" s="3">
        <v>6</v>
      </c>
    </row>
    <row r="96" spans="1:5" x14ac:dyDescent="0.25">
      <c r="A96" s="3" t="s">
        <v>1120</v>
      </c>
      <c r="B96" s="3" t="s">
        <v>1121</v>
      </c>
      <c r="C96" s="3" t="s">
        <v>1122</v>
      </c>
      <c r="D96" s="3" t="s">
        <v>1211</v>
      </c>
      <c r="E96" s="3">
        <v>21</v>
      </c>
    </row>
    <row r="97" spans="1:5" x14ac:dyDescent="0.25">
      <c r="A97" s="3" t="s">
        <v>1125</v>
      </c>
      <c r="B97" s="3" t="s">
        <v>1126</v>
      </c>
      <c r="C97" s="3" t="s">
        <v>1126</v>
      </c>
      <c r="D97" s="3" t="s">
        <v>1211</v>
      </c>
      <c r="E97" s="3">
        <v>1</v>
      </c>
    </row>
    <row r="98" spans="1:5" x14ac:dyDescent="0.25">
      <c r="A98" s="3" t="s">
        <v>1127</v>
      </c>
      <c r="B98" s="3" t="s">
        <v>1128</v>
      </c>
      <c r="C98" s="3" t="s">
        <v>1128</v>
      </c>
      <c r="D98" s="3" t="s">
        <v>1211</v>
      </c>
      <c r="E98" s="3">
        <v>40</v>
      </c>
    </row>
    <row r="99" spans="1:5" x14ac:dyDescent="0.25">
      <c r="A99" s="3" t="s">
        <v>1129</v>
      </c>
      <c r="B99" s="3" t="s">
        <v>1130</v>
      </c>
      <c r="C99" s="3" t="s">
        <v>1131</v>
      </c>
      <c r="D99" s="3" t="s">
        <v>1211</v>
      </c>
      <c r="E99" s="3">
        <v>5</v>
      </c>
    </row>
    <row r="100" spans="1:5" x14ac:dyDescent="0.25">
      <c r="A100" s="3" t="s">
        <v>1132</v>
      </c>
      <c r="B100" s="3" t="s">
        <v>1133</v>
      </c>
      <c r="C100" s="3" t="s">
        <v>1134</v>
      </c>
      <c r="D100" s="3" t="s">
        <v>1211</v>
      </c>
      <c r="E100" s="3">
        <v>35</v>
      </c>
    </row>
    <row r="101" spans="1:5" x14ac:dyDescent="0.25">
      <c r="A101" s="3" t="s">
        <v>1135</v>
      </c>
      <c r="B101" s="3" t="s">
        <v>1136</v>
      </c>
      <c r="C101" s="3" t="s">
        <v>1137</v>
      </c>
      <c r="D101" s="3" t="s">
        <v>1211</v>
      </c>
      <c r="E101" s="3">
        <v>3</v>
      </c>
    </row>
    <row r="102" spans="1:5" x14ac:dyDescent="0.25">
      <c r="A102" s="3" t="s">
        <v>1138</v>
      </c>
      <c r="B102" s="3" t="s">
        <v>1139</v>
      </c>
      <c r="C102" s="3" t="s">
        <v>1140</v>
      </c>
      <c r="D102" s="3" t="s">
        <v>1211</v>
      </c>
      <c r="E102" s="3">
        <v>6</v>
      </c>
    </row>
    <row r="103" spans="1:5" x14ac:dyDescent="0.25">
      <c r="A103" s="3" t="s">
        <v>1141</v>
      </c>
      <c r="B103" s="3" t="s">
        <v>1142</v>
      </c>
      <c r="C103" s="3" t="s">
        <v>1142</v>
      </c>
      <c r="D103" s="3" t="s">
        <v>1211</v>
      </c>
      <c r="E103" s="3">
        <v>94</v>
      </c>
    </row>
    <row r="104" spans="1:5" x14ac:dyDescent="0.25">
      <c r="A104" s="3" t="s">
        <v>1143</v>
      </c>
      <c r="B104" s="3" t="s">
        <v>1144</v>
      </c>
      <c r="C104" s="3" t="s">
        <v>1144</v>
      </c>
      <c r="D104" s="3" t="s">
        <v>1211</v>
      </c>
      <c r="E104" s="3">
        <v>30</v>
      </c>
    </row>
    <row r="105" spans="1:5" x14ac:dyDescent="0.25">
      <c r="A105" s="3" t="s">
        <v>1147</v>
      </c>
      <c r="B105" s="3" t="s">
        <v>1148</v>
      </c>
      <c r="C105" s="3" t="s">
        <v>1148</v>
      </c>
      <c r="D105" s="3" t="s">
        <v>1211</v>
      </c>
      <c r="E105" s="3">
        <v>83</v>
      </c>
    </row>
    <row r="106" spans="1:5" x14ac:dyDescent="0.25">
      <c r="A106" s="3" t="s">
        <v>1149</v>
      </c>
      <c r="B106" s="3" t="s">
        <v>1150</v>
      </c>
      <c r="C106" s="3" t="s">
        <v>1151</v>
      </c>
      <c r="D106" s="3" t="s">
        <v>1211</v>
      </c>
      <c r="E106" s="3">
        <v>1</v>
      </c>
    </row>
    <row r="107" spans="1:5" x14ac:dyDescent="0.25">
      <c r="A107" s="3" t="s">
        <v>1152</v>
      </c>
      <c r="B107" s="3" t="s">
        <v>1153</v>
      </c>
      <c r="C107" s="3" t="s">
        <v>1154</v>
      </c>
      <c r="D107" s="3" t="s">
        <v>1211</v>
      </c>
      <c r="E107" s="3">
        <v>57</v>
      </c>
    </row>
    <row r="108" spans="1:5" x14ac:dyDescent="0.25">
      <c r="A108" s="3" t="s">
        <v>1155</v>
      </c>
      <c r="B108" s="3" t="s">
        <v>1156</v>
      </c>
      <c r="C108" s="3" t="s">
        <v>1157</v>
      </c>
      <c r="D108" s="3" t="s">
        <v>1211</v>
      </c>
      <c r="E108" s="3">
        <v>23</v>
      </c>
    </row>
    <row r="109" spans="1:5" x14ac:dyDescent="0.25">
      <c r="A109" s="3" t="s">
        <v>1158</v>
      </c>
      <c r="B109" s="3" t="s">
        <v>299</v>
      </c>
      <c r="C109" s="3" t="s">
        <v>299</v>
      </c>
      <c r="D109" s="3" t="s">
        <v>1211</v>
      </c>
      <c r="E109" s="3">
        <v>36219</v>
      </c>
    </row>
    <row r="110" spans="1:5" x14ac:dyDescent="0.25">
      <c r="A110" s="3" t="s">
        <v>1159</v>
      </c>
      <c r="B110" s="3" t="s">
        <v>1160</v>
      </c>
      <c r="C110" s="3" t="s">
        <v>1160</v>
      </c>
      <c r="D110" s="3" t="s">
        <v>1211</v>
      </c>
      <c r="E110" s="3">
        <v>274</v>
      </c>
    </row>
    <row r="111" spans="1:5" x14ac:dyDescent="0.25">
      <c r="A111" s="3" t="s">
        <v>1200</v>
      </c>
      <c r="B111" s="3" t="s">
        <v>1201</v>
      </c>
      <c r="C111" s="3" t="s">
        <v>1202</v>
      </c>
      <c r="D111" s="3" t="s">
        <v>1211</v>
      </c>
      <c r="E111" s="3">
        <v>1</v>
      </c>
    </row>
    <row r="112" spans="1:5" x14ac:dyDescent="0.25">
      <c r="A112" s="3" t="s">
        <v>1164</v>
      </c>
      <c r="B112" s="3" t="s">
        <v>1165</v>
      </c>
      <c r="C112" s="3" t="s">
        <v>1165</v>
      </c>
      <c r="D112" s="3" t="s">
        <v>1211</v>
      </c>
      <c r="E112" s="3">
        <v>306</v>
      </c>
    </row>
    <row r="113" spans="1:5" x14ac:dyDescent="0.25">
      <c r="A113" s="3" t="s">
        <v>1166</v>
      </c>
      <c r="B113" s="3" t="s">
        <v>1167</v>
      </c>
      <c r="C113" s="3" t="s">
        <v>1167</v>
      </c>
      <c r="D113" s="3" t="s">
        <v>1211</v>
      </c>
      <c r="E113" s="3">
        <v>215</v>
      </c>
    </row>
  </sheetData>
  <mergeCells count="1">
    <mergeCell ref="A3:B3"/>
  </mergeCells>
  <hyperlinks>
    <hyperlink ref="A3:B3" location="Índice!A1" display="Regresar al Índice"/>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K122"/>
  <sheetViews>
    <sheetView workbookViewId="0"/>
  </sheetViews>
  <sheetFormatPr baseColWidth="10" defaultColWidth="9.140625" defaultRowHeight="15" x14ac:dyDescent="0.25"/>
  <cols>
    <col min="1" max="16384" width="9.140625" style="3"/>
  </cols>
  <sheetData>
    <row r="1" spans="1:11" x14ac:dyDescent="0.25">
      <c r="A1" s="258" t="s">
        <v>1319</v>
      </c>
    </row>
    <row r="2" spans="1:11" ht="15.75" x14ac:dyDescent="0.25">
      <c r="A2" s="47" t="s">
        <v>335</v>
      </c>
      <c r="K2" s="44"/>
    </row>
    <row r="3" spans="1:11" x14ac:dyDescent="0.25">
      <c r="A3" s="292" t="s">
        <v>1327</v>
      </c>
      <c r="B3" s="292"/>
    </row>
    <row r="5" spans="1:11" x14ac:dyDescent="0.25">
      <c r="A5" s="3" t="s">
        <v>886</v>
      </c>
      <c r="B5" s="3" t="s">
        <v>887</v>
      </c>
      <c r="C5" s="3" t="s">
        <v>888</v>
      </c>
      <c r="D5" s="3" t="s">
        <v>889</v>
      </c>
      <c r="E5" s="3" t="s">
        <v>890</v>
      </c>
    </row>
    <row r="6" spans="1:11" x14ac:dyDescent="0.25">
      <c r="A6" s="3" t="s">
        <v>891</v>
      </c>
      <c r="B6" s="3" t="s">
        <v>892</v>
      </c>
      <c r="C6" s="3" t="s">
        <v>892</v>
      </c>
      <c r="D6" s="3" t="s">
        <v>1205</v>
      </c>
      <c r="E6" s="3">
        <v>2401</v>
      </c>
    </row>
    <row r="7" spans="1:11" x14ac:dyDescent="0.25">
      <c r="A7" s="3" t="s">
        <v>894</v>
      </c>
      <c r="B7" s="3" t="s">
        <v>895</v>
      </c>
      <c r="C7" s="3" t="s">
        <v>896</v>
      </c>
      <c r="D7" s="3" t="s">
        <v>1205</v>
      </c>
      <c r="E7" s="3">
        <v>2169</v>
      </c>
    </row>
    <row r="8" spans="1:11" x14ac:dyDescent="0.25">
      <c r="A8" s="3" t="s">
        <v>897</v>
      </c>
      <c r="B8" s="3" t="s">
        <v>898</v>
      </c>
      <c r="C8" s="3" t="s">
        <v>899</v>
      </c>
      <c r="D8" s="3" t="s">
        <v>1205</v>
      </c>
      <c r="E8" s="3">
        <v>140</v>
      </c>
    </row>
    <row r="9" spans="1:11" x14ac:dyDescent="0.25">
      <c r="A9" s="3" t="s">
        <v>900</v>
      </c>
      <c r="B9" s="3" t="s">
        <v>901</v>
      </c>
      <c r="C9" s="3" t="s">
        <v>901</v>
      </c>
      <c r="D9" s="3" t="s">
        <v>1205</v>
      </c>
      <c r="E9" s="3">
        <v>4</v>
      </c>
    </row>
    <row r="10" spans="1:11" x14ac:dyDescent="0.25">
      <c r="A10" s="3" t="s">
        <v>902</v>
      </c>
      <c r="B10" s="3" t="s">
        <v>903</v>
      </c>
      <c r="C10" s="3" t="s">
        <v>904</v>
      </c>
      <c r="D10" s="3" t="s">
        <v>1205</v>
      </c>
      <c r="E10" s="3">
        <v>1096</v>
      </c>
    </row>
    <row r="11" spans="1:11" x14ac:dyDescent="0.25">
      <c r="A11" s="3" t="s">
        <v>905</v>
      </c>
      <c r="B11" s="3" t="s">
        <v>906</v>
      </c>
      <c r="C11" s="3" t="s">
        <v>906</v>
      </c>
      <c r="D11" s="3" t="s">
        <v>1205</v>
      </c>
      <c r="E11" s="3">
        <v>386</v>
      </c>
    </row>
    <row r="12" spans="1:11" x14ac:dyDescent="0.25">
      <c r="A12" s="3" t="s">
        <v>907</v>
      </c>
      <c r="B12" s="3" t="s">
        <v>908</v>
      </c>
      <c r="C12" s="3" t="s">
        <v>909</v>
      </c>
      <c r="D12" s="3" t="s">
        <v>1205</v>
      </c>
      <c r="E12" s="3">
        <v>30</v>
      </c>
    </row>
    <row r="13" spans="1:11" x14ac:dyDescent="0.25">
      <c r="A13" s="3" t="s">
        <v>910</v>
      </c>
      <c r="B13" s="3" t="s">
        <v>911</v>
      </c>
      <c r="C13" s="3" t="s">
        <v>911</v>
      </c>
      <c r="D13" s="3" t="s">
        <v>1205</v>
      </c>
      <c r="E13" s="3">
        <v>5903</v>
      </c>
    </row>
    <row r="14" spans="1:11" x14ac:dyDescent="0.25">
      <c r="A14" s="3" t="s">
        <v>912</v>
      </c>
      <c r="B14" s="3" t="s">
        <v>913</v>
      </c>
      <c r="C14" s="3" t="s">
        <v>913</v>
      </c>
      <c r="D14" s="3" t="s">
        <v>1205</v>
      </c>
      <c r="E14" s="3">
        <v>290</v>
      </c>
    </row>
    <row r="15" spans="1:11" x14ac:dyDescent="0.25">
      <c r="A15" s="3" t="s">
        <v>1169</v>
      </c>
      <c r="B15" s="3" t="s">
        <v>1170</v>
      </c>
      <c r="C15" s="3" t="s">
        <v>1171</v>
      </c>
      <c r="D15" s="3" t="s">
        <v>1205</v>
      </c>
      <c r="E15" s="3">
        <v>7</v>
      </c>
    </row>
    <row r="16" spans="1:11" x14ac:dyDescent="0.25">
      <c r="A16" s="3" t="s">
        <v>1172</v>
      </c>
      <c r="B16" s="3" t="s">
        <v>1173</v>
      </c>
      <c r="C16" s="3" t="s">
        <v>1173</v>
      </c>
      <c r="D16" s="3" t="s">
        <v>1205</v>
      </c>
      <c r="E16" s="3">
        <v>37</v>
      </c>
    </row>
    <row r="17" spans="1:5" x14ac:dyDescent="0.25">
      <c r="A17" s="3" t="s">
        <v>916</v>
      </c>
      <c r="B17" s="3" t="s">
        <v>917</v>
      </c>
      <c r="C17" s="3" t="s">
        <v>918</v>
      </c>
      <c r="D17" s="3" t="s">
        <v>1205</v>
      </c>
      <c r="E17" s="3">
        <v>4001</v>
      </c>
    </row>
    <row r="18" spans="1:5" x14ac:dyDescent="0.25">
      <c r="A18" s="3" t="s">
        <v>919</v>
      </c>
      <c r="B18" s="3" t="s">
        <v>920</v>
      </c>
      <c r="C18" s="3" t="s">
        <v>920</v>
      </c>
      <c r="D18" s="3" t="s">
        <v>1205</v>
      </c>
      <c r="E18" s="3">
        <v>98</v>
      </c>
    </row>
    <row r="19" spans="1:5" x14ac:dyDescent="0.25">
      <c r="A19" s="3" t="s">
        <v>921</v>
      </c>
      <c r="B19" s="3" t="s">
        <v>922</v>
      </c>
      <c r="C19" s="3" t="s">
        <v>923</v>
      </c>
      <c r="D19" s="3" t="s">
        <v>1205</v>
      </c>
      <c r="E19" s="3">
        <v>1124</v>
      </c>
    </row>
    <row r="20" spans="1:5" x14ac:dyDescent="0.25">
      <c r="A20" s="3" t="s">
        <v>924</v>
      </c>
      <c r="B20" s="3" t="s">
        <v>925</v>
      </c>
      <c r="C20" s="3" t="s">
        <v>926</v>
      </c>
      <c r="D20" s="3" t="s">
        <v>1205</v>
      </c>
      <c r="E20" s="3">
        <v>1929</v>
      </c>
    </row>
    <row r="21" spans="1:5" x14ac:dyDescent="0.25">
      <c r="A21" s="3" t="s">
        <v>927</v>
      </c>
      <c r="B21" s="3" t="s">
        <v>928</v>
      </c>
      <c r="C21" s="3" t="s">
        <v>928</v>
      </c>
      <c r="D21" s="3" t="s">
        <v>1205</v>
      </c>
      <c r="E21" s="3">
        <v>74</v>
      </c>
    </row>
    <row r="22" spans="1:5" x14ac:dyDescent="0.25">
      <c r="A22" s="3" t="s">
        <v>929</v>
      </c>
      <c r="B22" s="3" t="s">
        <v>930</v>
      </c>
      <c r="C22" s="3" t="s">
        <v>930</v>
      </c>
      <c r="D22" s="3" t="s">
        <v>1205</v>
      </c>
      <c r="E22" s="3">
        <v>1351</v>
      </c>
    </row>
    <row r="23" spans="1:5" x14ac:dyDescent="0.25">
      <c r="A23" s="3" t="s">
        <v>931</v>
      </c>
      <c r="B23" s="3" t="s">
        <v>932</v>
      </c>
      <c r="C23" s="3" t="s">
        <v>932</v>
      </c>
      <c r="D23" s="3" t="s">
        <v>1205</v>
      </c>
      <c r="E23" s="3">
        <v>16</v>
      </c>
    </row>
    <row r="24" spans="1:5" x14ac:dyDescent="0.25">
      <c r="A24" s="3" t="s">
        <v>933</v>
      </c>
      <c r="B24" s="3" t="s">
        <v>934</v>
      </c>
      <c r="C24" s="3" t="s">
        <v>934</v>
      </c>
      <c r="D24" s="3" t="s">
        <v>1205</v>
      </c>
      <c r="E24" s="3">
        <v>685</v>
      </c>
    </row>
    <row r="25" spans="1:5" x14ac:dyDescent="0.25">
      <c r="A25" s="3" t="s">
        <v>935</v>
      </c>
      <c r="B25" s="3" t="s">
        <v>936</v>
      </c>
      <c r="C25" s="3" t="s">
        <v>937</v>
      </c>
      <c r="D25" s="3" t="s">
        <v>1205</v>
      </c>
      <c r="E25" s="3">
        <v>180</v>
      </c>
    </row>
    <row r="26" spans="1:5" x14ac:dyDescent="0.25">
      <c r="A26" s="3" t="s">
        <v>938</v>
      </c>
      <c r="B26" s="3" t="s">
        <v>939</v>
      </c>
      <c r="C26" s="3" t="s">
        <v>940</v>
      </c>
      <c r="D26" s="3" t="s">
        <v>1205</v>
      </c>
      <c r="E26" s="3">
        <v>2699</v>
      </c>
    </row>
    <row r="27" spans="1:5" x14ac:dyDescent="0.25">
      <c r="A27" s="3" t="s">
        <v>941</v>
      </c>
      <c r="B27" s="3" t="s">
        <v>942</v>
      </c>
      <c r="C27" s="3" t="s">
        <v>942</v>
      </c>
      <c r="D27" s="3" t="s">
        <v>1205</v>
      </c>
      <c r="E27" s="3">
        <v>872</v>
      </c>
    </row>
    <row r="28" spans="1:5" x14ac:dyDescent="0.25">
      <c r="A28" s="3" t="s">
        <v>943</v>
      </c>
      <c r="B28" s="3" t="s">
        <v>944</v>
      </c>
      <c r="C28" s="3" t="s">
        <v>945</v>
      </c>
      <c r="D28" s="3" t="s">
        <v>1205</v>
      </c>
      <c r="E28" s="3">
        <v>57</v>
      </c>
    </row>
    <row r="29" spans="1:5" x14ac:dyDescent="0.25">
      <c r="A29" s="3" t="s">
        <v>946</v>
      </c>
      <c r="B29" s="3" t="s">
        <v>947</v>
      </c>
      <c r="C29" s="3" t="s">
        <v>948</v>
      </c>
      <c r="D29" s="3" t="s">
        <v>1205</v>
      </c>
      <c r="E29" s="3">
        <v>41</v>
      </c>
    </row>
    <row r="30" spans="1:5" x14ac:dyDescent="0.25">
      <c r="A30" s="3" t="s">
        <v>949</v>
      </c>
      <c r="B30" s="3" t="s">
        <v>950</v>
      </c>
      <c r="C30" s="3" t="s">
        <v>951</v>
      </c>
      <c r="D30" s="3" t="s">
        <v>1205</v>
      </c>
      <c r="E30" s="3">
        <v>2</v>
      </c>
    </row>
    <row r="31" spans="1:5" x14ac:dyDescent="0.25">
      <c r="A31" s="3" t="s">
        <v>952</v>
      </c>
      <c r="B31" s="3" t="s">
        <v>953</v>
      </c>
      <c r="C31" s="3" t="s">
        <v>953</v>
      </c>
      <c r="D31" s="3" t="s">
        <v>1205</v>
      </c>
      <c r="E31" s="3">
        <v>2</v>
      </c>
    </row>
    <row r="32" spans="1:5" x14ac:dyDescent="0.25">
      <c r="A32" s="3" t="s">
        <v>954</v>
      </c>
      <c r="B32" s="3" t="s">
        <v>955</v>
      </c>
      <c r="C32" s="3" t="s">
        <v>956</v>
      </c>
      <c r="D32" s="3" t="s">
        <v>1205</v>
      </c>
      <c r="E32" s="3">
        <v>12</v>
      </c>
    </row>
    <row r="33" spans="1:5" x14ac:dyDescent="0.25">
      <c r="A33" s="3" t="s">
        <v>957</v>
      </c>
      <c r="B33" s="3" t="s">
        <v>958</v>
      </c>
      <c r="C33" s="3" t="s">
        <v>958</v>
      </c>
      <c r="D33" s="3" t="s">
        <v>1205</v>
      </c>
      <c r="E33" s="3">
        <v>620</v>
      </c>
    </row>
    <row r="34" spans="1:5" x14ac:dyDescent="0.25">
      <c r="A34" s="3" t="s">
        <v>959</v>
      </c>
      <c r="B34" s="3" t="s">
        <v>960</v>
      </c>
      <c r="C34" s="3" t="s">
        <v>960</v>
      </c>
      <c r="D34" s="3" t="s">
        <v>1205</v>
      </c>
      <c r="E34" s="3">
        <v>0</v>
      </c>
    </row>
    <row r="35" spans="1:5" x14ac:dyDescent="0.25">
      <c r="A35" s="3" t="s">
        <v>961</v>
      </c>
      <c r="B35" s="3" t="s">
        <v>962</v>
      </c>
      <c r="C35" s="3" t="s">
        <v>963</v>
      </c>
      <c r="D35" s="3" t="s">
        <v>1205</v>
      </c>
      <c r="E35" s="3">
        <v>4</v>
      </c>
    </row>
    <row r="36" spans="1:5" x14ac:dyDescent="0.25">
      <c r="A36" s="3" t="s">
        <v>964</v>
      </c>
      <c r="B36" s="3" t="s">
        <v>965</v>
      </c>
      <c r="C36" s="3" t="s">
        <v>965</v>
      </c>
      <c r="D36" s="3" t="s">
        <v>1205</v>
      </c>
      <c r="E36" s="3">
        <v>300</v>
      </c>
    </row>
    <row r="37" spans="1:5" x14ac:dyDescent="0.25">
      <c r="A37" s="3" t="s">
        <v>968</v>
      </c>
      <c r="B37" s="3" t="s">
        <v>969</v>
      </c>
      <c r="C37" s="3" t="s">
        <v>970</v>
      </c>
      <c r="D37" s="3" t="s">
        <v>1205</v>
      </c>
      <c r="E37" s="3">
        <v>935</v>
      </c>
    </row>
    <row r="38" spans="1:5" x14ac:dyDescent="0.25">
      <c r="A38" s="3" t="s">
        <v>971</v>
      </c>
      <c r="B38" s="3" t="s">
        <v>972</v>
      </c>
      <c r="C38" s="3" t="s">
        <v>973</v>
      </c>
      <c r="D38" s="3" t="s">
        <v>1205</v>
      </c>
      <c r="E38" s="3">
        <v>85</v>
      </c>
    </row>
    <row r="39" spans="1:5" x14ac:dyDescent="0.25">
      <c r="A39" s="3" t="s">
        <v>974</v>
      </c>
      <c r="B39" s="3" t="s">
        <v>975</v>
      </c>
      <c r="C39" s="3" t="s">
        <v>975</v>
      </c>
      <c r="D39" s="3" t="s">
        <v>1205</v>
      </c>
      <c r="E39" s="3">
        <v>175</v>
      </c>
    </row>
    <row r="40" spans="1:5" x14ac:dyDescent="0.25">
      <c r="A40" s="3" t="s">
        <v>976</v>
      </c>
      <c r="B40" s="3" t="s">
        <v>977</v>
      </c>
      <c r="C40" s="3" t="s">
        <v>977</v>
      </c>
      <c r="D40" s="3" t="s">
        <v>1205</v>
      </c>
      <c r="E40" s="3">
        <v>2</v>
      </c>
    </row>
    <row r="41" spans="1:5" x14ac:dyDescent="0.25">
      <c r="A41" s="3" t="s">
        <v>978</v>
      </c>
      <c r="B41" s="3" t="s">
        <v>6</v>
      </c>
      <c r="C41" s="3" t="s">
        <v>6</v>
      </c>
      <c r="D41" s="3" t="s">
        <v>1205</v>
      </c>
      <c r="E41" s="3">
        <v>123518</v>
      </c>
    </row>
    <row r="42" spans="1:5" x14ac:dyDescent="0.25">
      <c r="A42" s="3" t="s">
        <v>979</v>
      </c>
      <c r="B42" s="3" t="s">
        <v>980</v>
      </c>
      <c r="C42" s="3" t="s">
        <v>980</v>
      </c>
      <c r="D42" s="3" t="s">
        <v>1205</v>
      </c>
      <c r="E42" s="3">
        <v>3</v>
      </c>
    </row>
    <row r="43" spans="1:5" x14ac:dyDescent="0.25">
      <c r="A43" s="3" t="s">
        <v>981</v>
      </c>
      <c r="B43" s="3" t="s">
        <v>982</v>
      </c>
      <c r="C43" s="3" t="s">
        <v>983</v>
      </c>
      <c r="D43" s="3" t="s">
        <v>1205</v>
      </c>
      <c r="E43" s="3">
        <v>33</v>
      </c>
    </row>
    <row r="44" spans="1:5" x14ac:dyDescent="0.25">
      <c r="A44" s="3" t="s">
        <v>984</v>
      </c>
      <c r="B44" s="3" t="s">
        <v>985</v>
      </c>
      <c r="C44" s="3" t="s">
        <v>985</v>
      </c>
      <c r="D44" s="3" t="s">
        <v>1205</v>
      </c>
      <c r="E44" s="3">
        <v>34</v>
      </c>
    </row>
    <row r="45" spans="1:5" x14ac:dyDescent="0.25">
      <c r="A45" s="3" t="s">
        <v>986</v>
      </c>
      <c r="B45" s="3" t="s">
        <v>987</v>
      </c>
      <c r="C45" s="3" t="s">
        <v>988</v>
      </c>
      <c r="D45" s="3" t="s">
        <v>1205</v>
      </c>
      <c r="E45" s="3">
        <v>2639</v>
      </c>
    </row>
    <row r="46" spans="1:5" x14ac:dyDescent="0.25">
      <c r="A46" s="3" t="s">
        <v>989</v>
      </c>
      <c r="B46" s="3" t="s">
        <v>990</v>
      </c>
      <c r="C46" s="3" t="s">
        <v>991</v>
      </c>
      <c r="D46" s="3" t="s">
        <v>1205</v>
      </c>
      <c r="E46" s="3">
        <v>26</v>
      </c>
    </row>
    <row r="47" spans="1:5" x14ac:dyDescent="0.25">
      <c r="A47" s="3" t="s">
        <v>992</v>
      </c>
      <c r="B47" s="3" t="s">
        <v>993</v>
      </c>
      <c r="C47" s="3" t="s">
        <v>994</v>
      </c>
      <c r="D47" s="3" t="s">
        <v>1205</v>
      </c>
      <c r="E47" s="3">
        <v>717</v>
      </c>
    </row>
    <row r="48" spans="1:5" x14ac:dyDescent="0.25">
      <c r="A48" s="3" t="s">
        <v>995</v>
      </c>
      <c r="B48" s="3" t="s">
        <v>996</v>
      </c>
      <c r="C48" s="3" t="s">
        <v>996</v>
      </c>
      <c r="D48" s="3" t="s">
        <v>1205</v>
      </c>
      <c r="E48" s="3">
        <v>552</v>
      </c>
    </row>
    <row r="49" spans="1:5" x14ac:dyDescent="0.25">
      <c r="A49" s="3" t="s">
        <v>997</v>
      </c>
      <c r="B49" s="3" t="s">
        <v>262</v>
      </c>
      <c r="C49" s="3" t="s">
        <v>998</v>
      </c>
      <c r="D49" s="3" t="s">
        <v>1205</v>
      </c>
      <c r="E49" s="3">
        <v>972</v>
      </c>
    </row>
    <row r="50" spans="1:5" x14ac:dyDescent="0.25">
      <c r="A50" s="3" t="s">
        <v>999</v>
      </c>
      <c r="B50" s="3" t="s">
        <v>1000</v>
      </c>
      <c r="C50" s="3" t="s">
        <v>1000</v>
      </c>
      <c r="D50" s="3" t="s">
        <v>1205</v>
      </c>
      <c r="E50" s="3">
        <v>196</v>
      </c>
    </row>
    <row r="51" spans="1:5" x14ac:dyDescent="0.25">
      <c r="A51" s="3" t="s">
        <v>1001</v>
      </c>
      <c r="B51" s="3" t="s">
        <v>1002</v>
      </c>
      <c r="C51" s="3" t="s">
        <v>1003</v>
      </c>
      <c r="D51" s="3" t="s">
        <v>1205</v>
      </c>
      <c r="E51" s="3">
        <v>742</v>
      </c>
    </row>
    <row r="52" spans="1:5" x14ac:dyDescent="0.25">
      <c r="A52" s="3" t="s">
        <v>1004</v>
      </c>
      <c r="B52" s="3" t="s">
        <v>1005</v>
      </c>
      <c r="C52" s="3" t="s">
        <v>1006</v>
      </c>
      <c r="D52" s="3" t="s">
        <v>1205</v>
      </c>
      <c r="E52" s="3">
        <v>31</v>
      </c>
    </row>
    <row r="53" spans="1:5" x14ac:dyDescent="0.25">
      <c r="A53" s="3" t="s">
        <v>1007</v>
      </c>
      <c r="B53" s="3" t="s">
        <v>1008</v>
      </c>
      <c r="C53" s="3" t="s">
        <v>1009</v>
      </c>
      <c r="D53" s="3" t="s">
        <v>1205</v>
      </c>
      <c r="E53" s="3">
        <v>18170</v>
      </c>
    </row>
    <row r="54" spans="1:5" x14ac:dyDescent="0.25">
      <c r="A54" s="3" t="s">
        <v>1010</v>
      </c>
      <c r="B54" s="3" t="s">
        <v>1011</v>
      </c>
      <c r="C54" s="3" t="s">
        <v>1012</v>
      </c>
      <c r="D54" s="3" t="s">
        <v>1205</v>
      </c>
      <c r="E54" s="3">
        <v>10</v>
      </c>
    </row>
    <row r="55" spans="1:5" x14ac:dyDescent="0.25">
      <c r="A55" s="3" t="s">
        <v>1013</v>
      </c>
      <c r="B55" s="3" t="s">
        <v>1014</v>
      </c>
      <c r="C55" s="3" t="s">
        <v>1014</v>
      </c>
      <c r="D55" s="3" t="s">
        <v>1205</v>
      </c>
      <c r="E55" s="3">
        <v>31</v>
      </c>
    </row>
    <row r="56" spans="1:5" x14ac:dyDescent="0.25">
      <c r="A56" s="3" t="s">
        <v>1206</v>
      </c>
      <c r="B56" s="3" t="s">
        <v>1207</v>
      </c>
      <c r="C56" s="3" t="s">
        <v>1208</v>
      </c>
      <c r="D56" s="3" t="s">
        <v>1205</v>
      </c>
      <c r="E56" s="3">
        <v>1</v>
      </c>
    </row>
    <row r="57" spans="1:5" x14ac:dyDescent="0.25">
      <c r="A57" s="3" t="s">
        <v>1015</v>
      </c>
      <c r="B57" s="3" t="s">
        <v>1016</v>
      </c>
      <c r="C57" s="3" t="s">
        <v>1017</v>
      </c>
      <c r="D57" s="3" t="s">
        <v>1205</v>
      </c>
      <c r="E57" s="3">
        <v>8</v>
      </c>
    </row>
    <row r="58" spans="1:5" x14ac:dyDescent="0.25">
      <c r="A58" s="3" t="s">
        <v>1018</v>
      </c>
      <c r="B58" s="3" t="s">
        <v>1019</v>
      </c>
      <c r="C58" s="3" t="s">
        <v>1019</v>
      </c>
      <c r="D58" s="3" t="s">
        <v>1205</v>
      </c>
      <c r="E58" s="3">
        <v>17</v>
      </c>
    </row>
    <row r="59" spans="1:5" x14ac:dyDescent="0.25">
      <c r="A59" s="3" t="s">
        <v>1020</v>
      </c>
      <c r="B59" s="3" t="s">
        <v>1021</v>
      </c>
      <c r="C59" s="3" t="s">
        <v>1021</v>
      </c>
      <c r="D59" s="3" t="s">
        <v>1205</v>
      </c>
      <c r="E59" s="3">
        <v>398</v>
      </c>
    </row>
    <row r="60" spans="1:5" x14ac:dyDescent="0.25">
      <c r="A60" s="3" t="s">
        <v>1182</v>
      </c>
      <c r="B60" s="3" t="s">
        <v>1183</v>
      </c>
      <c r="C60" s="3" t="s">
        <v>1184</v>
      </c>
      <c r="D60" s="3" t="s">
        <v>1205</v>
      </c>
      <c r="E60" s="3">
        <v>2</v>
      </c>
    </row>
    <row r="61" spans="1:5" x14ac:dyDescent="0.25">
      <c r="A61" s="3" t="s">
        <v>1185</v>
      </c>
      <c r="B61" s="3" t="s">
        <v>1186</v>
      </c>
      <c r="C61" s="3" t="s">
        <v>1186</v>
      </c>
      <c r="D61" s="3" t="s">
        <v>1205</v>
      </c>
      <c r="E61" s="3">
        <v>1</v>
      </c>
    </row>
    <row r="62" spans="1:5" x14ac:dyDescent="0.25">
      <c r="A62" s="3" t="s">
        <v>1022</v>
      </c>
      <c r="B62" s="3" t="s">
        <v>1023</v>
      </c>
      <c r="C62" s="3" t="s">
        <v>1024</v>
      </c>
      <c r="D62" s="3" t="s">
        <v>1205</v>
      </c>
      <c r="E62" s="3">
        <v>7</v>
      </c>
    </row>
    <row r="63" spans="1:5" x14ac:dyDescent="0.25">
      <c r="A63" s="3" t="s">
        <v>1025</v>
      </c>
      <c r="B63" s="3" t="s">
        <v>1026</v>
      </c>
      <c r="C63" s="3" t="s">
        <v>1027</v>
      </c>
      <c r="D63" s="3" t="s">
        <v>1205</v>
      </c>
      <c r="E63" s="3">
        <v>8389</v>
      </c>
    </row>
    <row r="64" spans="1:5" x14ac:dyDescent="0.25">
      <c r="A64" s="3" t="s">
        <v>1028</v>
      </c>
      <c r="B64" s="3" t="s">
        <v>1029</v>
      </c>
      <c r="C64" s="3" t="s">
        <v>1030</v>
      </c>
      <c r="D64" s="3" t="s">
        <v>1205</v>
      </c>
      <c r="E64" s="3">
        <v>24</v>
      </c>
    </row>
    <row r="65" spans="1:5" x14ac:dyDescent="0.25">
      <c r="A65" s="3" t="s">
        <v>1031</v>
      </c>
      <c r="B65" s="3" t="s">
        <v>1032</v>
      </c>
      <c r="C65" s="3" t="s">
        <v>1032</v>
      </c>
      <c r="D65" s="3" t="s">
        <v>1205</v>
      </c>
      <c r="E65" s="3">
        <v>10</v>
      </c>
    </row>
    <row r="66" spans="1:5" x14ac:dyDescent="0.25">
      <c r="A66" s="3" t="s">
        <v>1033</v>
      </c>
      <c r="B66" s="3" t="s">
        <v>1034</v>
      </c>
      <c r="C66" s="3" t="s">
        <v>1035</v>
      </c>
      <c r="D66" s="3" t="s">
        <v>1205</v>
      </c>
      <c r="E66" s="3">
        <v>1841</v>
      </c>
    </row>
    <row r="67" spans="1:5" x14ac:dyDescent="0.25">
      <c r="A67" s="3" t="s">
        <v>1036</v>
      </c>
      <c r="B67" s="3" t="s">
        <v>1037</v>
      </c>
      <c r="C67" s="3" t="s">
        <v>1037</v>
      </c>
      <c r="D67" s="3" t="s">
        <v>1205</v>
      </c>
      <c r="E67" s="3">
        <v>4045</v>
      </c>
    </row>
    <row r="68" spans="1:5" x14ac:dyDescent="0.25">
      <c r="A68" s="3" t="s">
        <v>1038</v>
      </c>
      <c r="B68" s="3" t="s">
        <v>1039</v>
      </c>
      <c r="C68" s="3" t="s">
        <v>1040</v>
      </c>
      <c r="D68" s="3" t="s">
        <v>1205</v>
      </c>
      <c r="E68" s="3">
        <v>10</v>
      </c>
    </row>
    <row r="69" spans="1:5" x14ac:dyDescent="0.25">
      <c r="A69" s="3" t="s">
        <v>1187</v>
      </c>
      <c r="B69" s="3" t="s">
        <v>1188</v>
      </c>
      <c r="C69" s="3" t="s">
        <v>1188</v>
      </c>
      <c r="D69" s="3" t="s">
        <v>1205</v>
      </c>
      <c r="E69" s="3">
        <v>1</v>
      </c>
    </row>
    <row r="70" spans="1:5" x14ac:dyDescent="0.25">
      <c r="A70" s="3" t="s">
        <v>1041</v>
      </c>
      <c r="B70" s="3" t="s">
        <v>1042</v>
      </c>
      <c r="C70" s="3" t="s">
        <v>1042</v>
      </c>
      <c r="D70" s="3" t="s">
        <v>1205</v>
      </c>
      <c r="E70" s="3">
        <v>37951</v>
      </c>
    </row>
    <row r="71" spans="1:5" x14ac:dyDescent="0.25">
      <c r="A71" s="3" t="s">
        <v>1189</v>
      </c>
      <c r="B71" s="3" t="s">
        <v>1190</v>
      </c>
      <c r="C71" s="3" t="s">
        <v>1191</v>
      </c>
      <c r="D71" s="3" t="s">
        <v>1205</v>
      </c>
      <c r="E71" s="3">
        <v>188</v>
      </c>
    </row>
    <row r="72" spans="1:5" x14ac:dyDescent="0.25">
      <c r="A72" s="3" t="s">
        <v>1046</v>
      </c>
      <c r="B72" s="3" t="s">
        <v>1047</v>
      </c>
      <c r="C72" s="3" t="s">
        <v>1048</v>
      </c>
      <c r="D72" s="3" t="s">
        <v>1205</v>
      </c>
      <c r="E72" s="3">
        <v>1167</v>
      </c>
    </row>
    <row r="73" spans="1:5" x14ac:dyDescent="0.25">
      <c r="A73" s="3" t="s">
        <v>1049</v>
      </c>
      <c r="B73" s="3" t="s">
        <v>1050</v>
      </c>
      <c r="C73" s="3" t="s">
        <v>1051</v>
      </c>
      <c r="D73" s="3" t="s">
        <v>1205</v>
      </c>
      <c r="E73" s="3">
        <v>304</v>
      </c>
    </row>
    <row r="74" spans="1:5" x14ac:dyDescent="0.25">
      <c r="A74" s="3" t="s">
        <v>1052</v>
      </c>
      <c r="B74" s="3" t="s">
        <v>1053</v>
      </c>
      <c r="C74" s="3" t="s">
        <v>1053</v>
      </c>
      <c r="D74" s="3" t="s">
        <v>1205</v>
      </c>
      <c r="E74" s="3">
        <v>5</v>
      </c>
    </row>
    <row r="75" spans="1:5" x14ac:dyDescent="0.25">
      <c r="A75" s="3" t="s">
        <v>1192</v>
      </c>
      <c r="B75" s="3" t="s">
        <v>1193</v>
      </c>
      <c r="C75" s="3" t="s">
        <v>1194</v>
      </c>
      <c r="D75" s="3" t="s">
        <v>1205</v>
      </c>
      <c r="E75" s="3">
        <v>25</v>
      </c>
    </row>
    <row r="76" spans="1:5" x14ac:dyDescent="0.25">
      <c r="A76" s="3" t="s">
        <v>1054</v>
      </c>
      <c r="B76" s="3" t="s">
        <v>1055</v>
      </c>
      <c r="C76" s="3" t="s">
        <v>1056</v>
      </c>
      <c r="D76" s="3" t="s">
        <v>1205</v>
      </c>
      <c r="E76" s="3">
        <v>106</v>
      </c>
    </row>
    <row r="77" spans="1:5" x14ac:dyDescent="0.25">
      <c r="A77" s="3" t="s">
        <v>1057</v>
      </c>
      <c r="B77" s="3" t="s">
        <v>1058</v>
      </c>
      <c r="C77" s="3" t="s">
        <v>1059</v>
      </c>
      <c r="D77" s="3" t="s">
        <v>1205</v>
      </c>
      <c r="E77" s="3">
        <v>1430</v>
      </c>
    </row>
    <row r="78" spans="1:5" x14ac:dyDescent="0.25">
      <c r="A78" s="3" t="s">
        <v>1060</v>
      </c>
      <c r="B78" s="3" t="s">
        <v>1061</v>
      </c>
      <c r="C78" s="3" t="s">
        <v>1062</v>
      </c>
      <c r="D78" s="3" t="s">
        <v>1205</v>
      </c>
      <c r="E78" s="3">
        <v>420</v>
      </c>
    </row>
    <row r="79" spans="1:5" x14ac:dyDescent="0.25">
      <c r="A79" s="3" t="s">
        <v>1195</v>
      </c>
      <c r="B79" s="3" t="s">
        <v>1196</v>
      </c>
      <c r="C79" s="3" t="s">
        <v>1197</v>
      </c>
      <c r="D79" s="3" t="s">
        <v>1205</v>
      </c>
      <c r="E79" s="3">
        <v>5</v>
      </c>
    </row>
    <row r="80" spans="1:5" x14ac:dyDescent="0.25">
      <c r="A80" s="3" t="s">
        <v>1063</v>
      </c>
      <c r="B80" s="3" t="s">
        <v>1064</v>
      </c>
      <c r="C80" s="3" t="s">
        <v>1064</v>
      </c>
      <c r="D80" s="3" t="s">
        <v>1205</v>
      </c>
      <c r="E80" s="3">
        <v>451</v>
      </c>
    </row>
    <row r="81" spans="1:5" x14ac:dyDescent="0.25">
      <c r="A81" s="3" t="s">
        <v>1065</v>
      </c>
      <c r="B81" s="3" t="s">
        <v>1066</v>
      </c>
      <c r="C81" s="3" t="s">
        <v>1066</v>
      </c>
      <c r="D81" s="3" t="s">
        <v>1205</v>
      </c>
      <c r="E81" s="3">
        <v>2448</v>
      </c>
    </row>
    <row r="82" spans="1:5" x14ac:dyDescent="0.25">
      <c r="A82" s="3" t="s">
        <v>1067</v>
      </c>
      <c r="B82" s="3" t="s">
        <v>1068</v>
      </c>
      <c r="C82" s="3" t="s">
        <v>1069</v>
      </c>
      <c r="D82" s="3" t="s">
        <v>1205</v>
      </c>
      <c r="E82" s="3">
        <v>40</v>
      </c>
    </row>
    <row r="83" spans="1:5" x14ac:dyDescent="0.25">
      <c r="A83" s="3" t="s">
        <v>1070</v>
      </c>
      <c r="B83" s="3" t="s">
        <v>1071</v>
      </c>
      <c r="C83" s="3" t="s">
        <v>1072</v>
      </c>
      <c r="D83" s="3" t="s">
        <v>1205</v>
      </c>
      <c r="E83" s="3">
        <v>803</v>
      </c>
    </row>
    <row r="84" spans="1:5" x14ac:dyDescent="0.25">
      <c r="A84" s="3" t="s">
        <v>1073</v>
      </c>
      <c r="B84" s="3" t="s">
        <v>1074</v>
      </c>
      <c r="C84" s="3" t="s">
        <v>1074</v>
      </c>
      <c r="D84" s="3" t="s">
        <v>1205</v>
      </c>
      <c r="E84" s="3">
        <v>90</v>
      </c>
    </row>
    <row r="85" spans="1:5" x14ac:dyDescent="0.25">
      <c r="A85" s="3" t="s">
        <v>1075</v>
      </c>
      <c r="B85" s="3" t="s">
        <v>1076</v>
      </c>
      <c r="C85" s="3" t="s">
        <v>1077</v>
      </c>
      <c r="D85" s="3" t="s">
        <v>1205</v>
      </c>
      <c r="E85" s="3">
        <v>92</v>
      </c>
    </row>
    <row r="86" spans="1:5" x14ac:dyDescent="0.25">
      <c r="A86" s="3" t="s">
        <v>1078</v>
      </c>
      <c r="B86" s="3" t="s">
        <v>1079</v>
      </c>
      <c r="C86" s="3" t="s">
        <v>1080</v>
      </c>
      <c r="D86" s="3" t="s">
        <v>1205</v>
      </c>
      <c r="E86" s="3">
        <v>278</v>
      </c>
    </row>
    <row r="87" spans="1:5" x14ac:dyDescent="0.25">
      <c r="A87" s="3" t="s">
        <v>1081</v>
      </c>
      <c r="B87" s="3" t="s">
        <v>1082</v>
      </c>
      <c r="C87" s="3" t="s">
        <v>1083</v>
      </c>
      <c r="D87" s="3" t="s">
        <v>1205</v>
      </c>
      <c r="E87" s="3">
        <v>3</v>
      </c>
    </row>
    <row r="88" spans="1:5" x14ac:dyDescent="0.25">
      <c r="A88" s="3" t="s">
        <v>1084</v>
      </c>
      <c r="B88" s="3" t="s">
        <v>1085</v>
      </c>
      <c r="C88" s="3" t="s">
        <v>1086</v>
      </c>
      <c r="D88" s="3" t="s">
        <v>1205</v>
      </c>
      <c r="E88" s="3">
        <v>9</v>
      </c>
    </row>
    <row r="89" spans="1:5" x14ac:dyDescent="0.25">
      <c r="A89" s="3" t="s">
        <v>1087</v>
      </c>
      <c r="B89" s="3" t="s">
        <v>1088</v>
      </c>
      <c r="C89" s="3" t="s">
        <v>1088</v>
      </c>
      <c r="D89" s="3" t="s">
        <v>1205</v>
      </c>
      <c r="E89" s="3">
        <v>654</v>
      </c>
    </row>
    <row r="90" spans="1:5" x14ac:dyDescent="0.25">
      <c r="A90" s="3" t="s">
        <v>1089</v>
      </c>
      <c r="B90" s="3" t="s">
        <v>1090</v>
      </c>
      <c r="C90" s="3" t="s">
        <v>1091</v>
      </c>
      <c r="D90" s="3" t="s">
        <v>1205</v>
      </c>
      <c r="E90" s="3">
        <v>79</v>
      </c>
    </row>
    <row r="91" spans="1:5" x14ac:dyDescent="0.25">
      <c r="A91" s="3" t="s">
        <v>1092</v>
      </c>
      <c r="B91" s="3" t="s">
        <v>1093</v>
      </c>
      <c r="C91" s="3" t="s">
        <v>1094</v>
      </c>
      <c r="D91" s="3" t="s">
        <v>1205</v>
      </c>
      <c r="E91" s="3">
        <v>10011</v>
      </c>
    </row>
    <row r="92" spans="1:5" x14ac:dyDescent="0.25">
      <c r="A92" s="3" t="s">
        <v>1095</v>
      </c>
      <c r="B92" s="3" t="s">
        <v>1096</v>
      </c>
      <c r="C92" s="3" t="s">
        <v>1096</v>
      </c>
      <c r="D92" s="3" t="s">
        <v>1205</v>
      </c>
      <c r="E92" s="3">
        <v>1561</v>
      </c>
    </row>
    <row r="93" spans="1:5" x14ac:dyDescent="0.25">
      <c r="A93" s="3" t="s">
        <v>1097</v>
      </c>
      <c r="B93" s="3" t="s">
        <v>1098</v>
      </c>
      <c r="C93" s="3" t="s">
        <v>1099</v>
      </c>
      <c r="D93" s="3" t="s">
        <v>1205</v>
      </c>
      <c r="E93" s="3">
        <v>2</v>
      </c>
    </row>
    <row r="94" spans="1:5" x14ac:dyDescent="0.25">
      <c r="A94" s="3" t="s">
        <v>1100</v>
      </c>
      <c r="B94" s="3" t="s">
        <v>1101</v>
      </c>
      <c r="C94" s="3" t="s">
        <v>1102</v>
      </c>
      <c r="D94" s="3" t="s">
        <v>1205</v>
      </c>
      <c r="E94" s="3">
        <v>15</v>
      </c>
    </row>
    <row r="95" spans="1:5" x14ac:dyDescent="0.25">
      <c r="A95" s="3" t="s">
        <v>1103</v>
      </c>
      <c r="B95" s="3" t="s">
        <v>295</v>
      </c>
      <c r="C95" s="3" t="s">
        <v>1104</v>
      </c>
      <c r="D95" s="3" t="s">
        <v>1205</v>
      </c>
      <c r="E95" s="3">
        <v>44060</v>
      </c>
    </row>
    <row r="96" spans="1:5" x14ac:dyDescent="0.25">
      <c r="A96" s="3" t="s">
        <v>1105</v>
      </c>
      <c r="B96" s="3" t="s">
        <v>1106</v>
      </c>
      <c r="C96" s="3" t="s">
        <v>1106</v>
      </c>
      <c r="D96" s="3" t="s">
        <v>1205</v>
      </c>
      <c r="E96" s="3">
        <v>34951</v>
      </c>
    </row>
    <row r="97" spans="1:5" x14ac:dyDescent="0.25">
      <c r="A97" s="3" t="s">
        <v>1107</v>
      </c>
      <c r="B97" s="3" t="s">
        <v>1108</v>
      </c>
      <c r="C97" s="3" t="s">
        <v>1109</v>
      </c>
      <c r="D97" s="3" t="s">
        <v>1205</v>
      </c>
      <c r="E97" s="3">
        <v>6</v>
      </c>
    </row>
    <row r="98" spans="1:5" x14ac:dyDescent="0.25">
      <c r="A98" s="3" t="s">
        <v>1110</v>
      </c>
      <c r="B98" s="3" t="s">
        <v>1111</v>
      </c>
      <c r="C98" s="3" t="s">
        <v>1112</v>
      </c>
      <c r="D98" s="3" t="s">
        <v>1205</v>
      </c>
      <c r="E98" s="3">
        <v>87</v>
      </c>
    </row>
    <row r="99" spans="1:5" x14ac:dyDescent="0.25">
      <c r="A99" s="3" t="s">
        <v>1113</v>
      </c>
      <c r="B99" s="3" t="s">
        <v>1114</v>
      </c>
      <c r="C99" s="3" t="s">
        <v>1115</v>
      </c>
      <c r="D99" s="3" t="s">
        <v>1205</v>
      </c>
      <c r="E99" s="3">
        <v>6351</v>
      </c>
    </row>
    <row r="100" spans="1:5" x14ac:dyDescent="0.25">
      <c r="A100" s="3" t="s">
        <v>1116</v>
      </c>
      <c r="B100" s="3" t="s">
        <v>1117</v>
      </c>
      <c r="C100" s="3" t="s">
        <v>1117</v>
      </c>
      <c r="D100" s="3" t="s">
        <v>1205</v>
      </c>
      <c r="E100" s="3">
        <v>341</v>
      </c>
    </row>
    <row r="101" spans="1:5" x14ac:dyDescent="0.25">
      <c r="A101" s="3" t="s">
        <v>1118</v>
      </c>
      <c r="B101" s="3" t="s">
        <v>1119</v>
      </c>
      <c r="C101" s="3" t="s">
        <v>1119</v>
      </c>
      <c r="D101" s="3" t="s">
        <v>1205</v>
      </c>
      <c r="E101" s="3">
        <v>28</v>
      </c>
    </row>
    <row r="102" spans="1:5" x14ac:dyDescent="0.25">
      <c r="A102" s="3" t="s">
        <v>1198</v>
      </c>
      <c r="B102" s="3" t="s">
        <v>1199</v>
      </c>
      <c r="C102" s="3" t="s">
        <v>1199</v>
      </c>
      <c r="D102" s="3" t="s">
        <v>1205</v>
      </c>
      <c r="E102" s="3">
        <v>12</v>
      </c>
    </row>
    <row r="103" spans="1:5" x14ac:dyDescent="0.25">
      <c r="A103" s="3" t="s">
        <v>1120</v>
      </c>
      <c r="B103" s="3" t="s">
        <v>1121</v>
      </c>
      <c r="C103" s="3" t="s">
        <v>1122</v>
      </c>
      <c r="D103" s="3" t="s">
        <v>1205</v>
      </c>
      <c r="E103" s="3">
        <v>886</v>
      </c>
    </row>
    <row r="104" spans="1:5" x14ac:dyDescent="0.25">
      <c r="A104" s="3" t="s">
        <v>1125</v>
      </c>
      <c r="B104" s="3" t="s">
        <v>1126</v>
      </c>
      <c r="C104" s="3" t="s">
        <v>1126</v>
      </c>
      <c r="D104" s="3" t="s">
        <v>1205</v>
      </c>
      <c r="E104" s="3">
        <v>13</v>
      </c>
    </row>
    <row r="105" spans="1:5" x14ac:dyDescent="0.25">
      <c r="A105" s="3" t="s">
        <v>1127</v>
      </c>
      <c r="B105" s="3" t="s">
        <v>1128</v>
      </c>
      <c r="C105" s="3" t="s">
        <v>1128</v>
      </c>
      <c r="D105" s="3" t="s">
        <v>1205</v>
      </c>
      <c r="E105" s="3">
        <v>1174</v>
      </c>
    </row>
    <row r="106" spans="1:5" x14ac:dyDescent="0.25">
      <c r="A106" s="3" t="s">
        <v>1129</v>
      </c>
      <c r="B106" s="3" t="s">
        <v>1130</v>
      </c>
      <c r="C106" s="3" t="s">
        <v>1131</v>
      </c>
      <c r="D106" s="3" t="s">
        <v>1205</v>
      </c>
      <c r="E106" s="3">
        <v>961</v>
      </c>
    </row>
    <row r="107" spans="1:5" x14ac:dyDescent="0.25">
      <c r="A107" s="3" t="s">
        <v>1132</v>
      </c>
      <c r="B107" s="3" t="s">
        <v>1133</v>
      </c>
      <c r="C107" s="3" t="s">
        <v>1134</v>
      </c>
      <c r="D107" s="3" t="s">
        <v>1205</v>
      </c>
      <c r="E107" s="3">
        <v>27</v>
      </c>
    </row>
    <row r="108" spans="1:5" x14ac:dyDescent="0.25">
      <c r="A108" s="3" t="s">
        <v>1135</v>
      </c>
      <c r="B108" s="3" t="s">
        <v>1136</v>
      </c>
      <c r="C108" s="3" t="s">
        <v>1137</v>
      </c>
      <c r="D108" s="3" t="s">
        <v>1205</v>
      </c>
      <c r="E108" s="3">
        <v>371</v>
      </c>
    </row>
    <row r="109" spans="1:5" x14ac:dyDescent="0.25">
      <c r="A109" s="3" t="s">
        <v>1138</v>
      </c>
      <c r="B109" s="3" t="s">
        <v>1139</v>
      </c>
      <c r="C109" s="3" t="s">
        <v>1140</v>
      </c>
      <c r="D109" s="3" t="s">
        <v>1205</v>
      </c>
      <c r="E109" s="3">
        <v>63</v>
      </c>
    </row>
    <row r="110" spans="1:5" x14ac:dyDescent="0.25">
      <c r="A110" s="3" t="s">
        <v>1141</v>
      </c>
      <c r="B110" s="3" t="s">
        <v>1142</v>
      </c>
      <c r="C110" s="3" t="s">
        <v>1142</v>
      </c>
      <c r="D110" s="3" t="s">
        <v>1205</v>
      </c>
      <c r="E110" s="3">
        <v>577</v>
      </c>
    </row>
    <row r="111" spans="1:5" x14ac:dyDescent="0.25">
      <c r="A111" s="3" t="s">
        <v>1143</v>
      </c>
      <c r="B111" s="3" t="s">
        <v>1144</v>
      </c>
      <c r="C111" s="3" t="s">
        <v>1144</v>
      </c>
      <c r="D111" s="3" t="s">
        <v>1205</v>
      </c>
      <c r="E111" s="3">
        <v>183</v>
      </c>
    </row>
    <row r="112" spans="1:5" x14ac:dyDescent="0.25">
      <c r="A112" s="3" t="s">
        <v>1145</v>
      </c>
      <c r="B112" s="3" t="s">
        <v>1146</v>
      </c>
      <c r="C112" s="3" t="s">
        <v>1146</v>
      </c>
      <c r="D112" s="3" t="s">
        <v>1205</v>
      </c>
      <c r="E112" s="3">
        <v>5</v>
      </c>
    </row>
    <row r="113" spans="1:5" x14ac:dyDescent="0.25">
      <c r="A113" s="3" t="s">
        <v>1147</v>
      </c>
      <c r="B113" s="3" t="s">
        <v>1148</v>
      </c>
      <c r="C113" s="3" t="s">
        <v>1148</v>
      </c>
      <c r="D113" s="3" t="s">
        <v>1205</v>
      </c>
      <c r="E113" s="3">
        <v>111</v>
      </c>
    </row>
    <row r="114" spans="1:5" x14ac:dyDescent="0.25">
      <c r="A114" s="3" t="s">
        <v>1149</v>
      </c>
      <c r="B114" s="3" t="s">
        <v>1150</v>
      </c>
      <c r="C114" s="3" t="s">
        <v>1151</v>
      </c>
      <c r="D114" s="3" t="s">
        <v>1205</v>
      </c>
      <c r="E114" s="3">
        <v>2</v>
      </c>
    </row>
    <row r="115" spans="1:5" x14ac:dyDescent="0.25">
      <c r="A115" s="3" t="s">
        <v>1152</v>
      </c>
      <c r="B115" s="3" t="s">
        <v>1153</v>
      </c>
      <c r="C115" s="3" t="s">
        <v>1154</v>
      </c>
      <c r="D115" s="3" t="s">
        <v>1205</v>
      </c>
      <c r="E115" s="3">
        <v>116</v>
      </c>
    </row>
    <row r="116" spans="1:5" x14ac:dyDescent="0.25">
      <c r="A116" s="3" t="s">
        <v>1155</v>
      </c>
      <c r="B116" s="3" t="s">
        <v>1156</v>
      </c>
      <c r="C116" s="3" t="s">
        <v>1157</v>
      </c>
      <c r="D116" s="3" t="s">
        <v>1205</v>
      </c>
      <c r="E116" s="3">
        <v>155</v>
      </c>
    </row>
    <row r="117" spans="1:5" x14ac:dyDescent="0.25">
      <c r="A117" s="3" t="s">
        <v>1158</v>
      </c>
      <c r="B117" s="3" t="s">
        <v>299</v>
      </c>
      <c r="C117" s="3" t="s">
        <v>299</v>
      </c>
      <c r="D117" s="3" t="s">
        <v>1205</v>
      </c>
      <c r="E117" s="3">
        <v>114865</v>
      </c>
    </row>
    <row r="118" spans="1:5" x14ac:dyDescent="0.25">
      <c r="A118" s="3" t="s">
        <v>1159</v>
      </c>
      <c r="B118" s="3" t="s">
        <v>1160</v>
      </c>
      <c r="C118" s="3" t="s">
        <v>1160</v>
      </c>
      <c r="D118" s="3" t="s">
        <v>1205</v>
      </c>
      <c r="E118" s="3">
        <v>789</v>
      </c>
    </row>
    <row r="119" spans="1:5" x14ac:dyDescent="0.25">
      <c r="A119" s="3" t="s">
        <v>1200</v>
      </c>
      <c r="B119" s="3" t="s">
        <v>1201</v>
      </c>
      <c r="C119" s="3" t="s">
        <v>1202</v>
      </c>
      <c r="D119" s="3" t="s">
        <v>1205</v>
      </c>
      <c r="E119" s="3">
        <v>6</v>
      </c>
    </row>
    <row r="120" spans="1:5" x14ac:dyDescent="0.25">
      <c r="A120" s="3" t="s">
        <v>1161</v>
      </c>
      <c r="B120" s="3" t="s">
        <v>1162</v>
      </c>
      <c r="C120" s="3" t="s">
        <v>1163</v>
      </c>
      <c r="D120" s="3" t="s">
        <v>1205</v>
      </c>
      <c r="E120" s="3">
        <v>2486</v>
      </c>
    </row>
    <row r="121" spans="1:5" x14ac:dyDescent="0.25">
      <c r="A121" s="3" t="s">
        <v>1164</v>
      </c>
      <c r="B121" s="3" t="s">
        <v>1165</v>
      </c>
      <c r="C121" s="3" t="s">
        <v>1165</v>
      </c>
      <c r="D121" s="3" t="s">
        <v>1205</v>
      </c>
      <c r="E121" s="3">
        <v>2184</v>
      </c>
    </row>
    <row r="122" spans="1:5" x14ac:dyDescent="0.25">
      <c r="A122" s="3" t="s">
        <v>1166</v>
      </c>
      <c r="B122" s="3" t="s">
        <v>1167</v>
      </c>
      <c r="C122" s="3" t="s">
        <v>1167</v>
      </c>
      <c r="D122" s="3" t="s">
        <v>1205</v>
      </c>
      <c r="E122" s="3">
        <v>352</v>
      </c>
    </row>
  </sheetData>
  <mergeCells count="1">
    <mergeCell ref="A3:B3"/>
  </mergeCells>
  <hyperlinks>
    <hyperlink ref="A3:B3" location="Índice!A1" display="Regresar al Índice"/>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95"/>
  <sheetViews>
    <sheetView workbookViewId="0">
      <selection activeCell="A3" sqref="A3:B3"/>
    </sheetView>
  </sheetViews>
  <sheetFormatPr baseColWidth="10" defaultColWidth="9.140625" defaultRowHeight="15" x14ac:dyDescent="0.25"/>
  <cols>
    <col min="1" max="16384" width="9.140625" style="3"/>
  </cols>
  <sheetData>
    <row r="1" spans="1:5" x14ac:dyDescent="0.25">
      <c r="A1" s="258" t="s">
        <v>1320</v>
      </c>
    </row>
    <row r="2" spans="1:5" x14ac:dyDescent="0.25">
      <c r="A2" s="47" t="s">
        <v>335</v>
      </c>
    </row>
    <row r="3" spans="1:5" x14ac:dyDescent="0.25">
      <c r="A3" s="292" t="s">
        <v>1327</v>
      </c>
      <c r="B3" s="292"/>
    </row>
    <row r="5" spans="1:5" x14ac:dyDescent="0.25">
      <c r="A5" s="3" t="s">
        <v>886</v>
      </c>
      <c r="B5" s="3" t="s">
        <v>887</v>
      </c>
      <c r="C5" s="3" t="s">
        <v>888</v>
      </c>
      <c r="D5" s="3" t="s">
        <v>889</v>
      </c>
      <c r="E5" s="3" t="s">
        <v>890</v>
      </c>
    </row>
    <row r="6" spans="1:5" x14ac:dyDescent="0.25">
      <c r="A6" s="3" t="s">
        <v>891</v>
      </c>
      <c r="B6" s="3" t="s">
        <v>892</v>
      </c>
      <c r="C6" s="3" t="s">
        <v>892</v>
      </c>
      <c r="D6" s="3" t="s">
        <v>1215</v>
      </c>
      <c r="E6" s="3">
        <v>110</v>
      </c>
    </row>
    <row r="7" spans="1:5" x14ac:dyDescent="0.25">
      <c r="A7" s="3" t="s">
        <v>894</v>
      </c>
      <c r="B7" s="3" t="s">
        <v>895</v>
      </c>
      <c r="C7" s="3" t="s">
        <v>896</v>
      </c>
      <c r="D7" s="3" t="s">
        <v>1215</v>
      </c>
      <c r="E7" s="3">
        <v>28</v>
      </c>
    </row>
    <row r="8" spans="1:5" x14ac:dyDescent="0.25">
      <c r="A8" s="3" t="s">
        <v>897</v>
      </c>
      <c r="B8" s="3" t="s">
        <v>898</v>
      </c>
      <c r="C8" s="3" t="s">
        <v>899</v>
      </c>
      <c r="D8" s="3" t="s">
        <v>1215</v>
      </c>
      <c r="E8" s="3">
        <v>7</v>
      </c>
    </row>
    <row r="9" spans="1:5" x14ac:dyDescent="0.25">
      <c r="A9" s="3" t="s">
        <v>902</v>
      </c>
      <c r="B9" s="3" t="s">
        <v>903</v>
      </c>
      <c r="C9" s="3" t="s">
        <v>904</v>
      </c>
      <c r="D9" s="3" t="s">
        <v>1215</v>
      </c>
      <c r="E9" s="3">
        <v>36</v>
      </c>
    </row>
    <row r="10" spans="1:5" x14ac:dyDescent="0.25">
      <c r="A10" s="3" t="s">
        <v>905</v>
      </c>
      <c r="B10" s="3" t="s">
        <v>906</v>
      </c>
      <c r="C10" s="3" t="s">
        <v>906</v>
      </c>
      <c r="D10" s="3" t="s">
        <v>1215</v>
      </c>
      <c r="E10" s="3">
        <v>197</v>
      </c>
    </row>
    <row r="11" spans="1:5" x14ac:dyDescent="0.25">
      <c r="A11" s="3" t="s">
        <v>910</v>
      </c>
      <c r="B11" s="3" t="s">
        <v>911</v>
      </c>
      <c r="C11" s="3" t="s">
        <v>911</v>
      </c>
      <c r="D11" s="3" t="s">
        <v>1215</v>
      </c>
      <c r="E11" s="3">
        <v>228</v>
      </c>
    </row>
    <row r="12" spans="1:5" x14ac:dyDescent="0.25">
      <c r="A12" s="3" t="s">
        <v>912</v>
      </c>
      <c r="B12" s="3" t="s">
        <v>913</v>
      </c>
      <c r="C12" s="3" t="s">
        <v>913</v>
      </c>
      <c r="D12" s="3" t="s">
        <v>1215</v>
      </c>
      <c r="E12" s="3">
        <v>175</v>
      </c>
    </row>
    <row r="13" spans="1:5" x14ac:dyDescent="0.25">
      <c r="A13" s="3" t="s">
        <v>916</v>
      </c>
      <c r="B13" s="3" t="s">
        <v>917</v>
      </c>
      <c r="C13" s="3" t="s">
        <v>918</v>
      </c>
      <c r="D13" s="3" t="s">
        <v>1215</v>
      </c>
      <c r="E13" s="3">
        <v>213</v>
      </c>
    </row>
    <row r="14" spans="1:5" x14ac:dyDescent="0.25">
      <c r="A14" s="3" t="s">
        <v>921</v>
      </c>
      <c r="B14" s="3" t="s">
        <v>922</v>
      </c>
      <c r="C14" s="3" t="s">
        <v>923</v>
      </c>
      <c r="D14" s="3" t="s">
        <v>1215</v>
      </c>
      <c r="E14" s="3">
        <v>301</v>
      </c>
    </row>
    <row r="15" spans="1:5" x14ac:dyDescent="0.25">
      <c r="A15" s="3" t="s">
        <v>924</v>
      </c>
      <c r="B15" s="3" t="s">
        <v>925</v>
      </c>
      <c r="C15" s="3" t="s">
        <v>926</v>
      </c>
      <c r="D15" s="3" t="s">
        <v>1215</v>
      </c>
      <c r="E15" s="3">
        <v>23</v>
      </c>
    </row>
    <row r="16" spans="1:5" x14ac:dyDescent="0.25">
      <c r="A16" s="3" t="s">
        <v>927</v>
      </c>
      <c r="B16" s="3" t="s">
        <v>928</v>
      </c>
      <c r="C16" s="3" t="s">
        <v>928</v>
      </c>
      <c r="D16" s="3" t="s">
        <v>1215</v>
      </c>
      <c r="E16" s="3">
        <v>8</v>
      </c>
    </row>
    <row r="17" spans="1:5" x14ac:dyDescent="0.25">
      <c r="A17" s="3" t="s">
        <v>929</v>
      </c>
      <c r="B17" s="3" t="s">
        <v>930</v>
      </c>
      <c r="C17" s="3" t="s">
        <v>930</v>
      </c>
      <c r="D17" s="3" t="s">
        <v>1215</v>
      </c>
      <c r="E17" s="3">
        <v>242</v>
      </c>
    </row>
    <row r="18" spans="1:5" x14ac:dyDescent="0.25">
      <c r="A18" s="3" t="s">
        <v>1174</v>
      </c>
      <c r="B18" s="3" t="s">
        <v>1175</v>
      </c>
      <c r="C18" s="3" t="s">
        <v>1175</v>
      </c>
      <c r="D18" s="3" t="s">
        <v>1215</v>
      </c>
      <c r="E18" s="3">
        <v>1</v>
      </c>
    </row>
    <row r="19" spans="1:5" x14ac:dyDescent="0.25">
      <c r="A19" s="3" t="s">
        <v>931</v>
      </c>
      <c r="B19" s="3" t="s">
        <v>932</v>
      </c>
      <c r="C19" s="3" t="s">
        <v>932</v>
      </c>
      <c r="D19" s="3" t="s">
        <v>1215</v>
      </c>
      <c r="E19" s="3">
        <v>19</v>
      </c>
    </row>
    <row r="20" spans="1:5" x14ac:dyDescent="0.25">
      <c r="A20" s="3" t="s">
        <v>933</v>
      </c>
      <c r="B20" s="3" t="s">
        <v>934</v>
      </c>
      <c r="C20" s="3" t="s">
        <v>934</v>
      </c>
      <c r="D20" s="3" t="s">
        <v>1215</v>
      </c>
      <c r="E20" s="3">
        <v>36</v>
      </c>
    </row>
    <row r="21" spans="1:5" x14ac:dyDescent="0.25">
      <c r="A21" s="3" t="s">
        <v>935</v>
      </c>
      <c r="B21" s="3" t="s">
        <v>936</v>
      </c>
      <c r="C21" s="3" t="s">
        <v>937</v>
      </c>
      <c r="D21" s="3" t="s">
        <v>1215</v>
      </c>
      <c r="E21" s="3">
        <v>44</v>
      </c>
    </row>
    <row r="22" spans="1:5" x14ac:dyDescent="0.25">
      <c r="A22" s="3" t="s">
        <v>938</v>
      </c>
      <c r="B22" s="3" t="s">
        <v>939</v>
      </c>
      <c r="C22" s="3" t="s">
        <v>940</v>
      </c>
      <c r="D22" s="3" t="s">
        <v>1215</v>
      </c>
      <c r="E22" s="3">
        <v>1194</v>
      </c>
    </row>
    <row r="23" spans="1:5" x14ac:dyDescent="0.25">
      <c r="A23" s="3" t="s">
        <v>941</v>
      </c>
      <c r="B23" s="3" t="s">
        <v>942</v>
      </c>
      <c r="C23" s="3" t="s">
        <v>942</v>
      </c>
      <c r="D23" s="3" t="s">
        <v>1215</v>
      </c>
      <c r="E23" s="3">
        <v>141</v>
      </c>
    </row>
    <row r="24" spans="1:5" x14ac:dyDescent="0.25">
      <c r="A24" s="3" t="s">
        <v>943</v>
      </c>
      <c r="B24" s="3" t="s">
        <v>944</v>
      </c>
      <c r="C24" s="3" t="s">
        <v>945</v>
      </c>
      <c r="D24" s="3" t="s">
        <v>1215</v>
      </c>
      <c r="E24" s="3">
        <v>28</v>
      </c>
    </row>
    <row r="25" spans="1:5" x14ac:dyDescent="0.25">
      <c r="A25" s="3" t="s">
        <v>946</v>
      </c>
      <c r="B25" s="3" t="s">
        <v>947</v>
      </c>
      <c r="C25" s="3" t="s">
        <v>948</v>
      </c>
      <c r="D25" s="3" t="s">
        <v>1215</v>
      </c>
      <c r="E25" s="3">
        <v>2</v>
      </c>
    </row>
    <row r="26" spans="1:5" x14ac:dyDescent="0.25">
      <c r="A26" s="3" t="s">
        <v>957</v>
      </c>
      <c r="B26" s="3" t="s">
        <v>958</v>
      </c>
      <c r="C26" s="3" t="s">
        <v>958</v>
      </c>
      <c r="D26" s="3" t="s">
        <v>1215</v>
      </c>
      <c r="E26" s="3">
        <v>269</v>
      </c>
    </row>
    <row r="27" spans="1:5" x14ac:dyDescent="0.25">
      <c r="A27" s="3" t="s">
        <v>959</v>
      </c>
      <c r="B27" s="3" t="s">
        <v>960</v>
      </c>
      <c r="C27" s="3" t="s">
        <v>960</v>
      </c>
      <c r="D27" s="3" t="s">
        <v>1215</v>
      </c>
      <c r="E27" s="3">
        <v>0</v>
      </c>
    </row>
    <row r="28" spans="1:5" x14ac:dyDescent="0.25">
      <c r="A28" s="3" t="s">
        <v>964</v>
      </c>
      <c r="B28" s="3" t="s">
        <v>965</v>
      </c>
      <c r="C28" s="3" t="s">
        <v>965</v>
      </c>
      <c r="D28" s="3" t="s">
        <v>1215</v>
      </c>
      <c r="E28" s="3">
        <v>11</v>
      </c>
    </row>
    <row r="29" spans="1:5" x14ac:dyDescent="0.25">
      <c r="A29" s="3" t="s">
        <v>968</v>
      </c>
      <c r="B29" s="3" t="s">
        <v>969</v>
      </c>
      <c r="C29" s="3" t="s">
        <v>970</v>
      </c>
      <c r="D29" s="3" t="s">
        <v>1215</v>
      </c>
      <c r="E29" s="3">
        <v>209</v>
      </c>
    </row>
    <row r="30" spans="1:5" x14ac:dyDescent="0.25">
      <c r="A30" s="3" t="s">
        <v>971</v>
      </c>
      <c r="B30" s="3" t="s">
        <v>972</v>
      </c>
      <c r="C30" s="3" t="s">
        <v>973</v>
      </c>
      <c r="D30" s="3" t="s">
        <v>1215</v>
      </c>
      <c r="E30" s="3">
        <v>38</v>
      </c>
    </row>
    <row r="31" spans="1:5" x14ac:dyDescent="0.25">
      <c r="A31" s="3" t="s">
        <v>974</v>
      </c>
      <c r="B31" s="3" t="s">
        <v>975</v>
      </c>
      <c r="C31" s="3" t="s">
        <v>975</v>
      </c>
      <c r="D31" s="3" t="s">
        <v>1215</v>
      </c>
      <c r="E31" s="3">
        <v>29</v>
      </c>
    </row>
    <row r="32" spans="1:5" x14ac:dyDescent="0.25">
      <c r="A32" s="3" t="s">
        <v>978</v>
      </c>
      <c r="B32" s="3" t="s">
        <v>6</v>
      </c>
      <c r="C32" s="3" t="s">
        <v>6</v>
      </c>
      <c r="D32" s="3" t="s">
        <v>1215</v>
      </c>
      <c r="E32" s="3">
        <v>31448</v>
      </c>
    </row>
    <row r="33" spans="1:5" x14ac:dyDescent="0.25">
      <c r="A33" s="3" t="s">
        <v>979</v>
      </c>
      <c r="B33" s="3" t="s">
        <v>980</v>
      </c>
      <c r="C33" s="3" t="s">
        <v>980</v>
      </c>
      <c r="D33" s="3" t="s">
        <v>1215</v>
      </c>
      <c r="E33" s="3">
        <v>57</v>
      </c>
    </row>
    <row r="34" spans="1:5" x14ac:dyDescent="0.25">
      <c r="A34" s="3" t="s">
        <v>984</v>
      </c>
      <c r="B34" s="3" t="s">
        <v>985</v>
      </c>
      <c r="C34" s="3" t="s">
        <v>985</v>
      </c>
      <c r="D34" s="3" t="s">
        <v>1215</v>
      </c>
      <c r="E34" s="3">
        <v>5</v>
      </c>
    </row>
    <row r="35" spans="1:5" x14ac:dyDescent="0.25">
      <c r="A35" s="3" t="s">
        <v>986</v>
      </c>
      <c r="B35" s="3" t="s">
        <v>987</v>
      </c>
      <c r="C35" s="3" t="s">
        <v>988</v>
      </c>
      <c r="D35" s="3" t="s">
        <v>1215</v>
      </c>
      <c r="E35" s="3">
        <v>133</v>
      </c>
    </row>
    <row r="36" spans="1:5" x14ac:dyDescent="0.25">
      <c r="A36" s="3" t="s">
        <v>992</v>
      </c>
      <c r="B36" s="3" t="s">
        <v>993</v>
      </c>
      <c r="C36" s="3" t="s">
        <v>994</v>
      </c>
      <c r="D36" s="3" t="s">
        <v>1215</v>
      </c>
      <c r="E36" s="3">
        <v>59</v>
      </c>
    </row>
    <row r="37" spans="1:5" x14ac:dyDescent="0.25">
      <c r="A37" s="3" t="s">
        <v>995</v>
      </c>
      <c r="B37" s="3" t="s">
        <v>996</v>
      </c>
      <c r="C37" s="3" t="s">
        <v>996</v>
      </c>
      <c r="D37" s="3" t="s">
        <v>1215</v>
      </c>
      <c r="E37" s="3">
        <v>28</v>
      </c>
    </row>
    <row r="38" spans="1:5" x14ac:dyDescent="0.25">
      <c r="A38" s="3" t="s">
        <v>997</v>
      </c>
      <c r="B38" s="3" t="s">
        <v>262</v>
      </c>
      <c r="C38" s="3" t="s">
        <v>998</v>
      </c>
      <c r="D38" s="3" t="s">
        <v>1215</v>
      </c>
      <c r="E38" s="3">
        <v>1</v>
      </c>
    </row>
    <row r="39" spans="1:5" x14ac:dyDescent="0.25">
      <c r="A39" s="3" t="s">
        <v>999</v>
      </c>
      <c r="B39" s="3" t="s">
        <v>1000</v>
      </c>
      <c r="C39" s="3" t="s">
        <v>1000</v>
      </c>
      <c r="D39" s="3" t="s">
        <v>1215</v>
      </c>
      <c r="E39" s="3">
        <v>50</v>
      </c>
    </row>
    <row r="40" spans="1:5" x14ac:dyDescent="0.25">
      <c r="A40" s="3" t="s">
        <v>1001</v>
      </c>
      <c r="B40" s="3" t="s">
        <v>1002</v>
      </c>
      <c r="C40" s="3" t="s">
        <v>1003</v>
      </c>
      <c r="D40" s="3" t="s">
        <v>1215</v>
      </c>
      <c r="E40" s="3">
        <v>97</v>
      </c>
    </row>
    <row r="41" spans="1:5" x14ac:dyDescent="0.25">
      <c r="A41" s="3" t="s">
        <v>1004</v>
      </c>
      <c r="B41" s="3" t="s">
        <v>1005</v>
      </c>
      <c r="C41" s="3" t="s">
        <v>1006</v>
      </c>
      <c r="D41" s="3" t="s">
        <v>1215</v>
      </c>
      <c r="E41" s="3">
        <v>1</v>
      </c>
    </row>
    <row r="42" spans="1:5" x14ac:dyDescent="0.25">
      <c r="A42" s="3" t="s">
        <v>1007</v>
      </c>
      <c r="B42" s="3" t="s">
        <v>1008</v>
      </c>
      <c r="C42" s="3" t="s">
        <v>1009</v>
      </c>
      <c r="D42" s="3" t="s">
        <v>1215</v>
      </c>
      <c r="E42" s="3">
        <v>1140</v>
      </c>
    </row>
    <row r="43" spans="1:5" x14ac:dyDescent="0.25">
      <c r="A43" s="3" t="s">
        <v>1013</v>
      </c>
      <c r="B43" s="3" t="s">
        <v>1014</v>
      </c>
      <c r="C43" s="3" t="s">
        <v>1014</v>
      </c>
      <c r="D43" s="3" t="s">
        <v>1215</v>
      </c>
      <c r="E43" s="3">
        <v>15</v>
      </c>
    </row>
    <row r="44" spans="1:5" x14ac:dyDescent="0.25">
      <c r="A44" s="3" t="s">
        <v>1018</v>
      </c>
      <c r="B44" s="3" t="s">
        <v>1019</v>
      </c>
      <c r="C44" s="3" t="s">
        <v>1019</v>
      </c>
      <c r="D44" s="3" t="s">
        <v>1215</v>
      </c>
      <c r="E44" s="3">
        <v>5</v>
      </c>
    </row>
    <row r="45" spans="1:5" x14ac:dyDescent="0.25">
      <c r="A45" s="3" t="s">
        <v>1020</v>
      </c>
      <c r="B45" s="3" t="s">
        <v>1021</v>
      </c>
      <c r="C45" s="3" t="s">
        <v>1021</v>
      </c>
      <c r="D45" s="3" t="s">
        <v>1215</v>
      </c>
      <c r="E45" s="3">
        <v>51</v>
      </c>
    </row>
    <row r="46" spans="1:5" x14ac:dyDescent="0.25">
      <c r="A46" s="3" t="s">
        <v>1025</v>
      </c>
      <c r="B46" s="3" t="s">
        <v>1026</v>
      </c>
      <c r="C46" s="3" t="s">
        <v>1027</v>
      </c>
      <c r="D46" s="3" t="s">
        <v>1215</v>
      </c>
      <c r="E46" s="3">
        <v>1520</v>
      </c>
    </row>
    <row r="47" spans="1:5" x14ac:dyDescent="0.25">
      <c r="A47" s="3" t="s">
        <v>1028</v>
      </c>
      <c r="B47" s="3" t="s">
        <v>1029</v>
      </c>
      <c r="C47" s="3" t="s">
        <v>1030</v>
      </c>
      <c r="D47" s="3" t="s">
        <v>1215</v>
      </c>
      <c r="E47" s="3">
        <v>6</v>
      </c>
    </row>
    <row r="48" spans="1:5" x14ac:dyDescent="0.25">
      <c r="A48" s="3" t="s">
        <v>1031</v>
      </c>
      <c r="B48" s="3" t="s">
        <v>1032</v>
      </c>
      <c r="C48" s="3" t="s">
        <v>1032</v>
      </c>
      <c r="D48" s="3" t="s">
        <v>1215</v>
      </c>
      <c r="E48" s="3">
        <v>20</v>
      </c>
    </row>
    <row r="49" spans="1:5" x14ac:dyDescent="0.25">
      <c r="A49" s="3" t="s">
        <v>1033</v>
      </c>
      <c r="B49" s="3" t="s">
        <v>1034</v>
      </c>
      <c r="C49" s="3" t="s">
        <v>1035</v>
      </c>
      <c r="D49" s="3" t="s">
        <v>1215</v>
      </c>
      <c r="E49" s="3">
        <v>52</v>
      </c>
    </row>
    <row r="50" spans="1:5" x14ac:dyDescent="0.25">
      <c r="A50" s="3" t="s">
        <v>1036</v>
      </c>
      <c r="B50" s="3" t="s">
        <v>1037</v>
      </c>
      <c r="C50" s="3" t="s">
        <v>1037</v>
      </c>
      <c r="D50" s="3" t="s">
        <v>1215</v>
      </c>
      <c r="E50" s="3">
        <v>3705</v>
      </c>
    </row>
    <row r="51" spans="1:5" x14ac:dyDescent="0.25">
      <c r="A51" s="3" t="s">
        <v>1041</v>
      </c>
      <c r="B51" s="3" t="s">
        <v>1042</v>
      </c>
      <c r="C51" s="3" t="s">
        <v>1042</v>
      </c>
      <c r="D51" s="3" t="s">
        <v>1215</v>
      </c>
      <c r="E51" s="3">
        <v>3417</v>
      </c>
    </row>
    <row r="52" spans="1:5" x14ac:dyDescent="0.25">
      <c r="A52" s="3" t="s">
        <v>1046</v>
      </c>
      <c r="B52" s="3" t="s">
        <v>1047</v>
      </c>
      <c r="C52" s="3" t="s">
        <v>1048</v>
      </c>
      <c r="D52" s="3" t="s">
        <v>1215</v>
      </c>
      <c r="E52" s="3">
        <v>977</v>
      </c>
    </row>
    <row r="53" spans="1:5" x14ac:dyDescent="0.25">
      <c r="A53" s="3" t="s">
        <v>1049</v>
      </c>
      <c r="B53" s="3" t="s">
        <v>1050</v>
      </c>
      <c r="C53" s="3" t="s">
        <v>1051</v>
      </c>
      <c r="D53" s="3" t="s">
        <v>1215</v>
      </c>
      <c r="E53" s="3">
        <v>183</v>
      </c>
    </row>
    <row r="54" spans="1:5" x14ac:dyDescent="0.25">
      <c r="A54" s="3" t="s">
        <v>1192</v>
      </c>
      <c r="B54" s="3" t="s">
        <v>1193</v>
      </c>
      <c r="C54" s="3" t="s">
        <v>1194</v>
      </c>
      <c r="D54" s="3" t="s">
        <v>1215</v>
      </c>
      <c r="E54" s="3">
        <v>21</v>
      </c>
    </row>
    <row r="55" spans="1:5" x14ac:dyDescent="0.25">
      <c r="A55" s="3" t="s">
        <v>1054</v>
      </c>
      <c r="B55" s="3" t="s">
        <v>1055</v>
      </c>
      <c r="C55" s="3" t="s">
        <v>1056</v>
      </c>
      <c r="D55" s="3" t="s">
        <v>1215</v>
      </c>
      <c r="E55" s="3">
        <v>93</v>
      </c>
    </row>
    <row r="56" spans="1:5" x14ac:dyDescent="0.25">
      <c r="A56" s="3" t="s">
        <v>1057</v>
      </c>
      <c r="B56" s="3" t="s">
        <v>1058</v>
      </c>
      <c r="C56" s="3" t="s">
        <v>1059</v>
      </c>
      <c r="D56" s="3" t="s">
        <v>1215</v>
      </c>
      <c r="E56" s="3">
        <v>163</v>
      </c>
    </row>
    <row r="57" spans="1:5" x14ac:dyDescent="0.25">
      <c r="A57" s="3" t="s">
        <v>1060</v>
      </c>
      <c r="B57" s="3" t="s">
        <v>1061</v>
      </c>
      <c r="C57" s="3" t="s">
        <v>1062</v>
      </c>
      <c r="D57" s="3" t="s">
        <v>1215</v>
      </c>
      <c r="E57" s="3">
        <v>57</v>
      </c>
    </row>
    <row r="58" spans="1:5" x14ac:dyDescent="0.25">
      <c r="A58" s="3" t="s">
        <v>1063</v>
      </c>
      <c r="B58" s="3" t="s">
        <v>1064</v>
      </c>
      <c r="C58" s="3" t="s">
        <v>1064</v>
      </c>
      <c r="D58" s="3" t="s">
        <v>1215</v>
      </c>
      <c r="E58" s="3">
        <v>256</v>
      </c>
    </row>
    <row r="59" spans="1:5" x14ac:dyDescent="0.25">
      <c r="A59" s="3" t="s">
        <v>1065</v>
      </c>
      <c r="B59" s="3" t="s">
        <v>1066</v>
      </c>
      <c r="C59" s="3" t="s">
        <v>1066</v>
      </c>
      <c r="D59" s="3" t="s">
        <v>1215</v>
      </c>
      <c r="E59" s="3">
        <v>260</v>
      </c>
    </row>
    <row r="60" spans="1:5" x14ac:dyDescent="0.25">
      <c r="A60" s="3" t="s">
        <v>1067</v>
      </c>
      <c r="B60" s="3" t="s">
        <v>1068</v>
      </c>
      <c r="C60" s="3" t="s">
        <v>1069</v>
      </c>
      <c r="D60" s="3" t="s">
        <v>1215</v>
      </c>
      <c r="E60" s="3">
        <v>19</v>
      </c>
    </row>
    <row r="61" spans="1:5" x14ac:dyDescent="0.25">
      <c r="A61" s="3" t="s">
        <v>1070</v>
      </c>
      <c r="B61" s="3" t="s">
        <v>1071</v>
      </c>
      <c r="C61" s="3" t="s">
        <v>1072</v>
      </c>
      <c r="D61" s="3" t="s">
        <v>1215</v>
      </c>
      <c r="E61" s="3">
        <v>496</v>
      </c>
    </row>
    <row r="62" spans="1:5" x14ac:dyDescent="0.25">
      <c r="A62" s="3" t="s">
        <v>1073</v>
      </c>
      <c r="B62" s="3" t="s">
        <v>1074</v>
      </c>
      <c r="C62" s="3" t="s">
        <v>1074</v>
      </c>
      <c r="D62" s="3" t="s">
        <v>1215</v>
      </c>
      <c r="E62" s="3">
        <v>5</v>
      </c>
    </row>
    <row r="63" spans="1:5" x14ac:dyDescent="0.25">
      <c r="A63" s="3" t="s">
        <v>1075</v>
      </c>
      <c r="B63" s="3" t="s">
        <v>1076</v>
      </c>
      <c r="C63" s="3" t="s">
        <v>1077</v>
      </c>
      <c r="D63" s="3" t="s">
        <v>1215</v>
      </c>
      <c r="E63" s="3">
        <v>71</v>
      </c>
    </row>
    <row r="64" spans="1:5" x14ac:dyDescent="0.25">
      <c r="A64" s="3" t="s">
        <v>1078</v>
      </c>
      <c r="B64" s="3" t="s">
        <v>1079</v>
      </c>
      <c r="C64" s="3" t="s">
        <v>1080</v>
      </c>
      <c r="D64" s="3" t="s">
        <v>1215</v>
      </c>
      <c r="E64" s="3">
        <v>22</v>
      </c>
    </row>
    <row r="65" spans="1:5" x14ac:dyDescent="0.25">
      <c r="A65" s="3" t="s">
        <v>1087</v>
      </c>
      <c r="B65" s="3" t="s">
        <v>1088</v>
      </c>
      <c r="C65" s="3" t="s">
        <v>1088</v>
      </c>
      <c r="D65" s="3" t="s">
        <v>1215</v>
      </c>
      <c r="E65" s="3">
        <v>13</v>
      </c>
    </row>
    <row r="66" spans="1:5" x14ac:dyDescent="0.25">
      <c r="A66" s="3" t="s">
        <v>1089</v>
      </c>
      <c r="B66" s="3" t="s">
        <v>1090</v>
      </c>
      <c r="C66" s="3" t="s">
        <v>1091</v>
      </c>
      <c r="D66" s="3" t="s">
        <v>1215</v>
      </c>
      <c r="E66" s="3">
        <v>54</v>
      </c>
    </row>
    <row r="67" spans="1:5" x14ac:dyDescent="0.25">
      <c r="A67" s="3" t="s">
        <v>1092</v>
      </c>
      <c r="B67" s="3" t="s">
        <v>1093</v>
      </c>
      <c r="C67" s="3" t="s">
        <v>1094</v>
      </c>
      <c r="D67" s="3" t="s">
        <v>1215</v>
      </c>
      <c r="E67" s="3">
        <v>1518</v>
      </c>
    </row>
    <row r="68" spans="1:5" x14ac:dyDescent="0.25">
      <c r="A68" s="3" t="s">
        <v>1095</v>
      </c>
      <c r="B68" s="3" t="s">
        <v>1096</v>
      </c>
      <c r="C68" s="3" t="s">
        <v>1096</v>
      </c>
      <c r="D68" s="3" t="s">
        <v>1215</v>
      </c>
      <c r="E68" s="3">
        <v>171</v>
      </c>
    </row>
    <row r="69" spans="1:5" x14ac:dyDescent="0.25">
      <c r="A69" s="3" t="s">
        <v>1097</v>
      </c>
      <c r="B69" s="3" t="s">
        <v>1098</v>
      </c>
      <c r="C69" s="3" t="s">
        <v>1099</v>
      </c>
      <c r="D69" s="3" t="s">
        <v>1215</v>
      </c>
      <c r="E69" s="3">
        <v>10</v>
      </c>
    </row>
    <row r="70" spans="1:5" x14ac:dyDescent="0.25">
      <c r="A70" s="3" t="s">
        <v>1100</v>
      </c>
      <c r="B70" s="3" t="s">
        <v>1101</v>
      </c>
      <c r="C70" s="3" t="s">
        <v>1102</v>
      </c>
      <c r="D70" s="3" t="s">
        <v>1215</v>
      </c>
      <c r="E70" s="3">
        <v>16</v>
      </c>
    </row>
    <row r="71" spans="1:5" x14ac:dyDescent="0.25">
      <c r="A71" s="3" t="s">
        <v>1103</v>
      </c>
      <c r="B71" s="3" t="s">
        <v>295</v>
      </c>
      <c r="C71" s="3" t="s">
        <v>1104</v>
      </c>
      <c r="D71" s="3" t="s">
        <v>1215</v>
      </c>
      <c r="E71" s="3">
        <v>6404</v>
      </c>
    </row>
    <row r="72" spans="1:5" x14ac:dyDescent="0.25">
      <c r="A72" s="3" t="s">
        <v>1105</v>
      </c>
      <c r="B72" s="3" t="s">
        <v>1106</v>
      </c>
      <c r="C72" s="3" t="s">
        <v>1106</v>
      </c>
      <c r="D72" s="3" t="s">
        <v>1215</v>
      </c>
      <c r="E72" s="3">
        <v>12438</v>
      </c>
    </row>
    <row r="73" spans="1:5" x14ac:dyDescent="0.25">
      <c r="A73" s="3" t="s">
        <v>1107</v>
      </c>
      <c r="B73" s="3" t="s">
        <v>1108</v>
      </c>
      <c r="C73" s="3" t="s">
        <v>1109</v>
      </c>
      <c r="D73" s="3" t="s">
        <v>1215</v>
      </c>
      <c r="E73" s="3">
        <v>4</v>
      </c>
    </row>
    <row r="74" spans="1:5" x14ac:dyDescent="0.25">
      <c r="A74" s="3" t="s">
        <v>1110</v>
      </c>
      <c r="B74" s="3" t="s">
        <v>1111</v>
      </c>
      <c r="C74" s="3" t="s">
        <v>1112</v>
      </c>
      <c r="D74" s="3" t="s">
        <v>1215</v>
      </c>
      <c r="E74" s="3">
        <v>7</v>
      </c>
    </row>
    <row r="75" spans="1:5" x14ac:dyDescent="0.25">
      <c r="A75" s="3" t="s">
        <v>1113</v>
      </c>
      <c r="B75" s="3" t="s">
        <v>1114</v>
      </c>
      <c r="C75" s="3" t="s">
        <v>1115</v>
      </c>
      <c r="D75" s="3" t="s">
        <v>1215</v>
      </c>
      <c r="E75" s="3">
        <v>4996</v>
      </c>
    </row>
    <row r="76" spans="1:5" x14ac:dyDescent="0.25">
      <c r="A76" s="3" t="s">
        <v>1116</v>
      </c>
      <c r="B76" s="3" t="s">
        <v>1117</v>
      </c>
      <c r="C76" s="3" t="s">
        <v>1117</v>
      </c>
      <c r="D76" s="3" t="s">
        <v>1215</v>
      </c>
      <c r="E76" s="3">
        <v>32</v>
      </c>
    </row>
    <row r="77" spans="1:5" x14ac:dyDescent="0.25">
      <c r="A77" s="3" t="s">
        <v>1198</v>
      </c>
      <c r="B77" s="3" t="s">
        <v>1199</v>
      </c>
      <c r="C77" s="3" t="s">
        <v>1199</v>
      </c>
      <c r="D77" s="3" t="s">
        <v>1215</v>
      </c>
      <c r="E77" s="3">
        <v>2</v>
      </c>
    </row>
    <row r="78" spans="1:5" x14ac:dyDescent="0.25">
      <c r="A78" s="3" t="s">
        <v>1120</v>
      </c>
      <c r="B78" s="3" t="s">
        <v>1121</v>
      </c>
      <c r="C78" s="3" t="s">
        <v>1122</v>
      </c>
      <c r="D78" s="3" t="s">
        <v>1215</v>
      </c>
      <c r="E78" s="3">
        <v>101</v>
      </c>
    </row>
    <row r="79" spans="1:5" x14ac:dyDescent="0.25">
      <c r="A79" s="3" t="s">
        <v>1123</v>
      </c>
      <c r="B79" s="3" t="s">
        <v>1124</v>
      </c>
      <c r="C79" s="3" t="s">
        <v>1124</v>
      </c>
      <c r="D79" s="3" t="s">
        <v>1215</v>
      </c>
      <c r="E79" s="3">
        <v>14</v>
      </c>
    </row>
    <row r="80" spans="1:5" x14ac:dyDescent="0.25">
      <c r="A80" s="3" t="s">
        <v>1127</v>
      </c>
      <c r="B80" s="3" t="s">
        <v>1128</v>
      </c>
      <c r="C80" s="3" t="s">
        <v>1128</v>
      </c>
      <c r="D80" s="3" t="s">
        <v>1215</v>
      </c>
      <c r="E80" s="3">
        <v>55</v>
      </c>
    </row>
    <row r="81" spans="1:5" x14ac:dyDescent="0.25">
      <c r="A81" s="3" t="s">
        <v>1129</v>
      </c>
      <c r="B81" s="3" t="s">
        <v>1130</v>
      </c>
      <c r="C81" s="3" t="s">
        <v>1131</v>
      </c>
      <c r="D81" s="3" t="s">
        <v>1215</v>
      </c>
      <c r="E81" s="3">
        <v>5</v>
      </c>
    </row>
    <row r="82" spans="1:5" x14ac:dyDescent="0.25">
      <c r="A82" s="3" t="s">
        <v>1132</v>
      </c>
      <c r="B82" s="3" t="s">
        <v>1133</v>
      </c>
      <c r="C82" s="3" t="s">
        <v>1134</v>
      </c>
      <c r="D82" s="3" t="s">
        <v>1215</v>
      </c>
      <c r="E82" s="3">
        <v>6</v>
      </c>
    </row>
    <row r="83" spans="1:5" x14ac:dyDescent="0.25">
      <c r="A83" s="3" t="s">
        <v>1135</v>
      </c>
      <c r="B83" s="3" t="s">
        <v>1136</v>
      </c>
      <c r="C83" s="3" t="s">
        <v>1137</v>
      </c>
      <c r="D83" s="3" t="s">
        <v>1215</v>
      </c>
      <c r="E83" s="3">
        <v>1</v>
      </c>
    </row>
    <row r="84" spans="1:5" x14ac:dyDescent="0.25">
      <c r="A84" s="3" t="s">
        <v>1138</v>
      </c>
      <c r="B84" s="3" t="s">
        <v>1139</v>
      </c>
      <c r="C84" s="3" t="s">
        <v>1140</v>
      </c>
      <c r="D84" s="3" t="s">
        <v>1215</v>
      </c>
      <c r="E84" s="3">
        <v>87</v>
      </c>
    </row>
    <row r="85" spans="1:5" x14ac:dyDescent="0.25">
      <c r="A85" s="3" t="s">
        <v>1141</v>
      </c>
      <c r="B85" s="3" t="s">
        <v>1142</v>
      </c>
      <c r="C85" s="3" t="s">
        <v>1142</v>
      </c>
      <c r="D85" s="3" t="s">
        <v>1215</v>
      </c>
      <c r="E85" s="3">
        <v>41</v>
      </c>
    </row>
    <row r="86" spans="1:5" x14ac:dyDescent="0.25">
      <c r="A86" s="3" t="s">
        <v>1143</v>
      </c>
      <c r="B86" s="3" t="s">
        <v>1144</v>
      </c>
      <c r="C86" s="3" t="s">
        <v>1144</v>
      </c>
      <c r="D86" s="3" t="s">
        <v>1215</v>
      </c>
      <c r="E86" s="3">
        <v>15</v>
      </c>
    </row>
    <row r="87" spans="1:5" x14ac:dyDescent="0.25">
      <c r="A87" s="3" t="s">
        <v>1147</v>
      </c>
      <c r="B87" s="3" t="s">
        <v>1148</v>
      </c>
      <c r="C87" s="3" t="s">
        <v>1148</v>
      </c>
      <c r="D87" s="3" t="s">
        <v>1215</v>
      </c>
      <c r="E87" s="3">
        <v>5</v>
      </c>
    </row>
    <row r="88" spans="1:5" x14ac:dyDescent="0.25">
      <c r="A88" s="3" t="s">
        <v>1152</v>
      </c>
      <c r="B88" s="3" t="s">
        <v>1153</v>
      </c>
      <c r="C88" s="3" t="s">
        <v>1154</v>
      </c>
      <c r="D88" s="3" t="s">
        <v>1215</v>
      </c>
      <c r="E88" s="3">
        <v>11</v>
      </c>
    </row>
    <row r="89" spans="1:5" x14ac:dyDescent="0.25">
      <c r="A89" s="3" t="s">
        <v>1155</v>
      </c>
      <c r="B89" s="3" t="s">
        <v>1156</v>
      </c>
      <c r="C89" s="3" t="s">
        <v>1157</v>
      </c>
      <c r="D89" s="3" t="s">
        <v>1215</v>
      </c>
      <c r="E89" s="3">
        <v>22</v>
      </c>
    </row>
    <row r="90" spans="1:5" x14ac:dyDescent="0.25">
      <c r="A90" s="3" t="s">
        <v>1158</v>
      </c>
      <c r="B90" s="3" t="s">
        <v>299</v>
      </c>
      <c r="C90" s="3" t="s">
        <v>299</v>
      </c>
      <c r="D90" s="3" t="s">
        <v>1215</v>
      </c>
      <c r="E90" s="3">
        <v>9050</v>
      </c>
    </row>
    <row r="91" spans="1:5" x14ac:dyDescent="0.25">
      <c r="A91" s="3" t="s">
        <v>1159</v>
      </c>
      <c r="B91" s="3" t="s">
        <v>1160</v>
      </c>
      <c r="C91" s="3" t="s">
        <v>1160</v>
      </c>
      <c r="D91" s="3" t="s">
        <v>1215</v>
      </c>
      <c r="E91" s="3">
        <v>509</v>
      </c>
    </row>
    <row r="92" spans="1:5" x14ac:dyDescent="0.25">
      <c r="A92" s="3" t="s">
        <v>1200</v>
      </c>
      <c r="B92" s="3" t="s">
        <v>1201</v>
      </c>
      <c r="C92" s="3" t="s">
        <v>1202</v>
      </c>
      <c r="D92" s="3" t="s">
        <v>1215</v>
      </c>
      <c r="E92" s="3">
        <v>1</v>
      </c>
    </row>
    <row r="93" spans="1:5" x14ac:dyDescent="0.25">
      <c r="A93" s="3" t="s">
        <v>1161</v>
      </c>
      <c r="B93" s="3" t="s">
        <v>1162</v>
      </c>
      <c r="C93" s="3" t="s">
        <v>1163</v>
      </c>
      <c r="D93" s="3" t="s">
        <v>1215</v>
      </c>
      <c r="E93" s="3">
        <v>57</v>
      </c>
    </row>
    <row r="94" spans="1:5" x14ac:dyDescent="0.25">
      <c r="A94" s="3" t="s">
        <v>1164</v>
      </c>
      <c r="B94" s="3" t="s">
        <v>1165</v>
      </c>
      <c r="C94" s="3" t="s">
        <v>1165</v>
      </c>
      <c r="D94" s="3" t="s">
        <v>1215</v>
      </c>
      <c r="E94" s="3">
        <v>283</v>
      </c>
    </row>
    <row r="95" spans="1:5" x14ac:dyDescent="0.25">
      <c r="A95" s="3" t="s">
        <v>1166</v>
      </c>
      <c r="B95" s="3" t="s">
        <v>1167</v>
      </c>
      <c r="C95" s="3" t="s">
        <v>1167</v>
      </c>
      <c r="D95" s="3" t="s">
        <v>1215</v>
      </c>
      <c r="E95" s="3">
        <v>4</v>
      </c>
    </row>
  </sheetData>
  <mergeCells count="1">
    <mergeCell ref="A3:B3"/>
  </mergeCells>
  <hyperlinks>
    <hyperlink ref="A3:B3" location="Índice!A1" display="Regresar al Índic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17"/>
  <sheetViews>
    <sheetView workbookViewId="0">
      <selection activeCell="A4" sqref="A4:B4"/>
    </sheetView>
  </sheetViews>
  <sheetFormatPr baseColWidth="10" defaultColWidth="9.140625" defaultRowHeight="15" x14ac:dyDescent="0.25"/>
  <cols>
    <col min="1" max="5" width="9.140625" style="179"/>
    <col min="6" max="6" width="80.7109375" style="179" customWidth="1"/>
    <col min="7" max="9" width="16.7109375" style="179" customWidth="1"/>
    <col min="10" max="16384" width="9.140625" style="179"/>
  </cols>
  <sheetData>
    <row r="1" spans="1:9" x14ac:dyDescent="0.25">
      <c r="A1" s="179" t="s">
        <v>1288</v>
      </c>
    </row>
    <row r="2" spans="1:9" x14ac:dyDescent="0.25">
      <c r="A2" s="179" t="s">
        <v>716</v>
      </c>
    </row>
    <row r="3" spans="1:9" x14ac:dyDescent="0.25">
      <c r="A3" s="179" t="s">
        <v>759</v>
      </c>
    </row>
    <row r="4" spans="1:9" x14ac:dyDescent="0.25">
      <c r="A4" s="292" t="s">
        <v>1327</v>
      </c>
      <c r="B4" s="292"/>
    </row>
    <row r="5" spans="1:9" ht="30" x14ac:dyDescent="0.25">
      <c r="A5" s="179" t="s">
        <v>720</v>
      </c>
      <c r="B5" s="179" t="s">
        <v>721</v>
      </c>
      <c r="C5" s="179" t="s">
        <v>722</v>
      </c>
      <c r="D5" s="179" t="s">
        <v>723</v>
      </c>
      <c r="F5" s="185" t="s">
        <v>720</v>
      </c>
      <c r="G5" s="185" t="s">
        <v>721</v>
      </c>
      <c r="H5" s="185" t="s">
        <v>722</v>
      </c>
      <c r="I5" s="185" t="s">
        <v>723</v>
      </c>
    </row>
    <row r="6" spans="1:9" ht="30" x14ac:dyDescent="0.25">
      <c r="A6" s="179" t="s">
        <v>736</v>
      </c>
      <c r="B6" s="179" t="s">
        <v>760</v>
      </c>
      <c r="C6" s="179">
        <v>9215</v>
      </c>
      <c r="D6" s="179" t="s">
        <v>761</v>
      </c>
      <c r="F6" s="186" t="s">
        <v>736</v>
      </c>
      <c r="G6" s="187" t="s">
        <v>760</v>
      </c>
      <c r="H6" s="188">
        <v>9215</v>
      </c>
      <c r="I6" s="187">
        <v>0.17499999999999999</v>
      </c>
    </row>
    <row r="7" spans="1:9" x14ac:dyDescent="0.25">
      <c r="A7" s="179" t="s">
        <v>724</v>
      </c>
      <c r="B7" s="179" t="s">
        <v>762</v>
      </c>
      <c r="C7" s="179">
        <v>948</v>
      </c>
      <c r="D7" s="179" t="s">
        <v>763</v>
      </c>
      <c r="F7" s="189" t="s">
        <v>724</v>
      </c>
      <c r="G7" s="190" t="s">
        <v>762</v>
      </c>
      <c r="H7" s="191">
        <v>948</v>
      </c>
      <c r="I7" s="190">
        <v>1.7999999999999999E-2</v>
      </c>
    </row>
    <row r="8" spans="1:9" x14ac:dyDescent="0.25">
      <c r="A8" s="179" t="s">
        <v>727</v>
      </c>
      <c r="B8" s="179" t="s">
        <v>764</v>
      </c>
      <c r="C8" s="179">
        <v>614</v>
      </c>
      <c r="D8" s="179" t="s">
        <v>765</v>
      </c>
      <c r="F8" s="186" t="s">
        <v>727</v>
      </c>
      <c r="G8" s="187" t="s">
        <v>764</v>
      </c>
      <c r="H8" s="188">
        <v>614</v>
      </c>
      <c r="I8" s="187">
        <v>2.5000000000000001E-2</v>
      </c>
    </row>
    <row r="9" spans="1:9" x14ac:dyDescent="0.25">
      <c r="A9" s="179" t="s">
        <v>733</v>
      </c>
      <c r="B9" s="179" t="s">
        <v>766</v>
      </c>
      <c r="C9" s="179">
        <v>3911</v>
      </c>
      <c r="D9" s="179" t="s">
        <v>767</v>
      </c>
      <c r="F9" s="189" t="s">
        <v>733</v>
      </c>
      <c r="G9" s="190" t="s">
        <v>766</v>
      </c>
      <c r="H9" s="191">
        <v>3911</v>
      </c>
      <c r="I9" s="190">
        <v>0.188</v>
      </c>
    </row>
    <row r="10" spans="1:9" x14ac:dyDescent="0.25">
      <c r="A10" s="179" t="s">
        <v>739</v>
      </c>
      <c r="B10" s="179" t="s">
        <v>768</v>
      </c>
      <c r="C10" s="179">
        <v>505</v>
      </c>
      <c r="D10" s="179" t="s">
        <v>749</v>
      </c>
      <c r="F10" s="186" t="s">
        <v>739</v>
      </c>
      <c r="G10" s="187" t="s">
        <v>768</v>
      </c>
      <c r="H10" s="188">
        <v>505</v>
      </c>
      <c r="I10" s="187">
        <v>2.3E-2</v>
      </c>
    </row>
    <row r="11" spans="1:9" x14ac:dyDescent="0.25">
      <c r="A11" s="179" t="s">
        <v>742</v>
      </c>
      <c r="B11" s="179" t="s">
        <v>769</v>
      </c>
      <c r="C11" s="179">
        <v>213</v>
      </c>
      <c r="D11" s="179" t="s">
        <v>770</v>
      </c>
      <c r="F11" s="189" t="s">
        <v>742</v>
      </c>
      <c r="G11" s="190" t="s">
        <v>769</v>
      </c>
      <c r="H11" s="191">
        <v>213</v>
      </c>
      <c r="I11" s="190">
        <v>1.4999999999999999E-2</v>
      </c>
    </row>
    <row r="12" spans="1:9" x14ac:dyDescent="0.25">
      <c r="A12" s="179" t="s">
        <v>730</v>
      </c>
      <c r="B12" s="179" t="s">
        <v>732</v>
      </c>
      <c r="C12" s="179">
        <v>-68</v>
      </c>
      <c r="D12" s="179" t="s">
        <v>771</v>
      </c>
      <c r="F12" s="186" t="s">
        <v>730</v>
      </c>
      <c r="G12" s="187" t="s">
        <v>732</v>
      </c>
      <c r="H12" s="188">
        <v>-68</v>
      </c>
      <c r="I12" s="187">
        <v>-5.0000000000000001E-3</v>
      </c>
    </row>
    <row r="13" spans="1:9" x14ac:dyDescent="0.25">
      <c r="A13" s="179" t="s">
        <v>772</v>
      </c>
      <c r="B13" s="179" t="s">
        <v>773</v>
      </c>
      <c r="C13" s="179">
        <v>394</v>
      </c>
      <c r="D13" s="179" t="s">
        <v>774</v>
      </c>
      <c r="F13" s="189" t="s">
        <v>772</v>
      </c>
      <c r="G13" s="190" t="s">
        <v>773</v>
      </c>
      <c r="H13" s="191">
        <v>394</v>
      </c>
      <c r="I13" s="190">
        <v>5.7000000000000002E-2</v>
      </c>
    </row>
    <row r="14" spans="1:9" ht="30" x14ac:dyDescent="0.25">
      <c r="A14" s="179" t="s">
        <v>775</v>
      </c>
      <c r="B14" s="179" t="s">
        <v>746</v>
      </c>
      <c r="C14" s="179">
        <v>-14</v>
      </c>
      <c r="D14" s="179" t="s">
        <v>726</v>
      </c>
      <c r="F14" s="186" t="s">
        <v>775</v>
      </c>
      <c r="G14" s="187" t="s">
        <v>746</v>
      </c>
      <c r="H14" s="188">
        <v>-14</v>
      </c>
      <c r="I14" s="187">
        <v>-2E-3</v>
      </c>
    </row>
    <row r="15" spans="1:9" x14ac:dyDescent="0.25">
      <c r="A15" s="179" t="s">
        <v>776</v>
      </c>
      <c r="B15" s="179" t="s">
        <v>777</v>
      </c>
      <c r="C15" s="179">
        <v>164</v>
      </c>
      <c r="D15" s="179" t="s">
        <v>778</v>
      </c>
      <c r="F15" s="189" t="s">
        <v>776</v>
      </c>
      <c r="G15" s="190" t="s">
        <v>777</v>
      </c>
      <c r="H15" s="191">
        <v>164</v>
      </c>
      <c r="I15" s="190">
        <v>3.2000000000000001E-2</v>
      </c>
    </row>
    <row r="16" spans="1:9" x14ac:dyDescent="0.25">
      <c r="A16" s="179" t="s">
        <v>754</v>
      </c>
      <c r="B16" s="179" t="s">
        <v>779</v>
      </c>
      <c r="C16" s="179">
        <v>-144</v>
      </c>
      <c r="D16" s="179" t="s">
        <v>771</v>
      </c>
      <c r="F16" s="186" t="s">
        <v>754</v>
      </c>
      <c r="G16" s="187" t="s">
        <v>779</v>
      </c>
      <c r="H16" s="188">
        <v>-144</v>
      </c>
      <c r="I16" s="187">
        <v>-5.0000000000000001E-3</v>
      </c>
    </row>
    <row r="17" spans="1:9" x14ac:dyDescent="0.25">
      <c r="A17" s="179" t="s">
        <v>307</v>
      </c>
      <c r="B17" s="179" t="s">
        <v>757</v>
      </c>
      <c r="C17" s="179">
        <v>15738</v>
      </c>
      <c r="D17" s="179" t="s">
        <v>780</v>
      </c>
      <c r="F17" s="192" t="s">
        <v>307</v>
      </c>
      <c r="G17" s="193" t="s">
        <v>757</v>
      </c>
      <c r="H17" s="194">
        <v>15738</v>
      </c>
      <c r="I17" s="193">
        <v>6.4000000000000001E-2</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N22"/>
  <sheetViews>
    <sheetView workbookViewId="0">
      <selection activeCell="A3" sqref="A3:B3"/>
    </sheetView>
  </sheetViews>
  <sheetFormatPr baseColWidth="10" defaultRowHeight="12.75" x14ac:dyDescent="0.2"/>
  <cols>
    <col min="1" max="1" width="15.28515625" style="210" customWidth="1"/>
    <col min="2" max="2" width="9.85546875" style="210" customWidth="1"/>
    <col min="3" max="3" width="9.140625" style="210" bestFit="1" customWidth="1"/>
    <col min="4" max="4" width="10.140625" style="210" bestFit="1" customWidth="1"/>
    <col min="5" max="5" width="9.140625" style="210" bestFit="1" customWidth="1"/>
    <col min="6" max="6" width="9" style="210" bestFit="1" customWidth="1"/>
    <col min="7" max="7" width="7.5703125" style="210" bestFit="1" customWidth="1"/>
    <col min="8" max="8" width="14.7109375" style="210" customWidth="1"/>
    <col min="9" max="9" width="9.42578125" style="210" customWidth="1"/>
    <col min="10" max="10" width="9.28515625" style="210" customWidth="1"/>
    <col min="11" max="16384" width="11.42578125" style="210"/>
  </cols>
  <sheetData>
    <row r="1" spans="1:14" ht="15" x14ac:dyDescent="0.25">
      <c r="A1" t="s">
        <v>1289</v>
      </c>
    </row>
    <row r="2" spans="1:14" ht="15" x14ac:dyDescent="0.25">
      <c r="A2" t="s">
        <v>870</v>
      </c>
      <c r="C2" s="250"/>
      <c r="M2"/>
      <c r="N2"/>
    </row>
    <row r="3" spans="1:14" ht="15" x14ac:dyDescent="0.25">
      <c r="A3" s="292" t="s">
        <v>1327</v>
      </c>
      <c r="B3" s="292"/>
      <c r="C3" s="250"/>
      <c r="M3" s="238"/>
    </row>
    <row r="4" spans="1:14" ht="25.5" customHeight="1" x14ac:dyDescent="0.2">
      <c r="A4" s="296" t="s">
        <v>869</v>
      </c>
      <c r="B4" s="297" t="s">
        <v>508</v>
      </c>
      <c r="C4" s="297"/>
      <c r="D4" s="297" t="s">
        <v>694</v>
      </c>
      <c r="E4" s="297"/>
      <c r="F4" s="298" t="s">
        <v>868</v>
      </c>
      <c r="G4" s="298"/>
      <c r="H4" s="296" t="s">
        <v>867</v>
      </c>
      <c r="I4" s="296" t="s">
        <v>866</v>
      </c>
      <c r="J4" s="296"/>
      <c r="M4" s="250"/>
    </row>
    <row r="5" spans="1:14" ht="24" customHeight="1" x14ac:dyDescent="0.25">
      <c r="A5" s="296"/>
      <c r="B5" s="249" t="s">
        <v>5</v>
      </c>
      <c r="C5" s="249" t="s">
        <v>94</v>
      </c>
      <c r="D5" s="249" t="s">
        <v>5</v>
      </c>
      <c r="E5" s="249" t="s">
        <v>94</v>
      </c>
      <c r="F5" s="249" t="s">
        <v>5</v>
      </c>
      <c r="G5" s="249" t="s">
        <v>94</v>
      </c>
      <c r="H5" s="296"/>
      <c r="I5" s="249" t="s">
        <v>5</v>
      </c>
      <c r="J5" s="249" t="s">
        <v>94</v>
      </c>
      <c r="M5"/>
      <c r="N5"/>
    </row>
    <row r="6" spans="1:14" ht="15" x14ac:dyDescent="0.25">
      <c r="A6" s="248" t="s">
        <v>865</v>
      </c>
      <c r="B6" s="246">
        <v>1638603</v>
      </c>
      <c r="C6" s="246">
        <v>280616</v>
      </c>
      <c r="D6" s="246">
        <v>1748251</v>
      </c>
      <c r="E6" s="246">
        <v>318580</v>
      </c>
      <c r="F6" s="246">
        <v>438588</v>
      </c>
      <c r="G6" s="246">
        <v>80822</v>
      </c>
      <c r="H6" s="247">
        <f>G6/F6</f>
        <v>0.18427772761680666</v>
      </c>
      <c r="I6" s="246">
        <f t="shared" ref="I6:J10" si="0">D6-B6</f>
        <v>109648</v>
      </c>
      <c r="J6" s="246">
        <f t="shared" si="0"/>
        <v>37964</v>
      </c>
      <c r="L6" s="238"/>
      <c r="M6"/>
      <c r="N6"/>
    </row>
    <row r="7" spans="1:14" ht="15" x14ac:dyDescent="0.25">
      <c r="A7" s="245" t="s">
        <v>864</v>
      </c>
      <c r="B7" s="243">
        <v>4749564</v>
      </c>
      <c r="C7" s="243">
        <v>848899</v>
      </c>
      <c r="D7" s="243">
        <v>4812933</v>
      </c>
      <c r="E7" s="243">
        <v>909886</v>
      </c>
      <c r="F7" s="243">
        <v>1215565</v>
      </c>
      <c r="G7" s="243">
        <v>227773</v>
      </c>
      <c r="H7" s="244">
        <f>G7/F7</f>
        <v>0.18738035399176514</v>
      </c>
      <c r="I7" s="243">
        <f t="shared" si="0"/>
        <v>63369</v>
      </c>
      <c r="J7" s="243">
        <f t="shared" si="0"/>
        <v>60987</v>
      </c>
      <c r="L7" s="238"/>
      <c r="M7"/>
      <c r="N7"/>
    </row>
    <row r="8" spans="1:14" ht="15" x14ac:dyDescent="0.25">
      <c r="A8" s="248" t="s">
        <v>863</v>
      </c>
      <c r="B8" s="246">
        <v>115871</v>
      </c>
      <c r="C8" s="246">
        <v>13667</v>
      </c>
      <c r="D8" s="246">
        <v>111577</v>
      </c>
      <c r="E8" s="246">
        <v>14439</v>
      </c>
      <c r="F8" s="246">
        <v>25286</v>
      </c>
      <c r="G8" s="246">
        <v>3586</v>
      </c>
      <c r="H8" s="247">
        <f>G8/F8</f>
        <v>0.1418176065807166</v>
      </c>
      <c r="I8" s="246">
        <f t="shared" si="0"/>
        <v>-4294</v>
      </c>
      <c r="J8" s="246">
        <f t="shared" si="0"/>
        <v>772</v>
      </c>
      <c r="L8" s="238"/>
      <c r="M8"/>
      <c r="N8"/>
    </row>
    <row r="9" spans="1:14" ht="15" x14ac:dyDescent="0.25">
      <c r="A9" s="245" t="s">
        <v>862</v>
      </c>
      <c r="B9" s="243">
        <v>52944</v>
      </c>
      <c r="C9" s="243">
        <v>9956</v>
      </c>
      <c r="D9" s="243">
        <v>43265</v>
      </c>
      <c r="E9" s="243">
        <v>9068</v>
      </c>
      <c r="F9" s="243">
        <v>10740</v>
      </c>
      <c r="G9" s="243">
        <v>2003</v>
      </c>
      <c r="H9" s="244">
        <f>G9/F9</f>
        <v>0.18649906890130355</v>
      </c>
      <c r="I9" s="243">
        <f t="shared" si="0"/>
        <v>-9679</v>
      </c>
      <c r="J9" s="243">
        <f t="shared" si="0"/>
        <v>-888</v>
      </c>
      <c r="L9" s="238"/>
      <c r="M9"/>
      <c r="N9"/>
    </row>
    <row r="10" spans="1:14" ht="13.5" thickBot="1" x14ac:dyDescent="0.25">
      <c r="A10" s="242" t="s">
        <v>307</v>
      </c>
      <c r="B10" s="240">
        <f t="shared" ref="B10:G10" si="1">SUM(B6:B9)</f>
        <v>6556982</v>
      </c>
      <c r="C10" s="240">
        <f t="shared" si="1"/>
        <v>1153138</v>
      </c>
      <c r="D10" s="240">
        <f t="shared" si="1"/>
        <v>6716026</v>
      </c>
      <c r="E10" s="240">
        <f t="shared" si="1"/>
        <v>1251973</v>
      </c>
      <c r="F10" s="240">
        <f t="shared" si="1"/>
        <v>1690179</v>
      </c>
      <c r="G10" s="240">
        <f t="shared" si="1"/>
        <v>314184</v>
      </c>
      <c r="H10" s="241">
        <f>G10/F10</f>
        <v>0.18588800357831922</v>
      </c>
      <c r="I10" s="240">
        <f t="shared" si="0"/>
        <v>159044</v>
      </c>
      <c r="J10" s="240">
        <f t="shared" si="0"/>
        <v>98835</v>
      </c>
      <c r="K10" s="239">
        <f>E10/C10-1</f>
        <v>8.5709602840249755E-2</v>
      </c>
      <c r="L10" s="238"/>
    </row>
    <row r="12" spans="1:14" x14ac:dyDescent="0.2">
      <c r="A12" s="10" t="s">
        <v>822</v>
      </c>
    </row>
    <row r="13" spans="1:14" x14ac:dyDescent="0.2">
      <c r="A13" s="10" t="s">
        <v>817</v>
      </c>
    </row>
    <row r="16" spans="1:14" ht="35.25" customHeight="1" x14ac:dyDescent="0.25">
      <c r="A16"/>
      <c r="B16"/>
      <c r="C16"/>
      <c r="D16"/>
      <c r="E16"/>
      <c r="F16"/>
      <c r="G16"/>
      <c r="H16"/>
    </row>
    <row r="17" spans="1:8" ht="15" x14ac:dyDescent="0.25">
      <c r="A17"/>
      <c r="B17"/>
      <c r="C17"/>
      <c r="D17"/>
      <c r="E17"/>
      <c r="F17"/>
      <c r="G17"/>
      <c r="H17"/>
    </row>
    <row r="18" spans="1:8" ht="15" x14ac:dyDescent="0.25">
      <c r="A18"/>
      <c r="B18"/>
      <c r="C18"/>
      <c r="D18"/>
      <c r="E18"/>
      <c r="F18"/>
      <c r="G18"/>
      <c r="H18"/>
    </row>
    <row r="19" spans="1:8" ht="15" x14ac:dyDescent="0.25">
      <c r="A19"/>
      <c r="B19"/>
      <c r="C19"/>
      <c r="D19"/>
      <c r="E19"/>
      <c r="F19"/>
      <c r="G19"/>
      <c r="H19"/>
    </row>
    <row r="20" spans="1:8" ht="15" x14ac:dyDescent="0.25">
      <c r="A20"/>
      <c r="B20"/>
      <c r="C20"/>
      <c r="D20"/>
      <c r="E20"/>
      <c r="F20"/>
      <c r="G20"/>
      <c r="H20"/>
    </row>
    <row r="21" spans="1:8" ht="15" x14ac:dyDescent="0.25">
      <c r="A21"/>
      <c r="B21"/>
      <c r="C21"/>
      <c r="D21"/>
      <c r="E21"/>
      <c r="F21"/>
      <c r="G21"/>
      <c r="H21"/>
    </row>
    <row r="22" spans="1:8" ht="15" x14ac:dyDescent="0.25">
      <c r="A22"/>
      <c r="B22"/>
      <c r="C22"/>
      <c r="D22"/>
      <c r="E22"/>
      <c r="F22"/>
      <c r="G22"/>
      <c r="H22"/>
    </row>
  </sheetData>
  <mergeCells count="7">
    <mergeCell ref="I4:J4"/>
    <mergeCell ref="F4:G4"/>
    <mergeCell ref="A3:B3"/>
    <mergeCell ref="A4:A5"/>
    <mergeCell ref="B4:C4"/>
    <mergeCell ref="D4:E4"/>
    <mergeCell ref="H4:H5"/>
  </mergeCells>
  <hyperlinks>
    <hyperlink ref="A3:B3" location="Índice!A1" display="Regresar al Índice"/>
  </hyperlink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N24"/>
  <sheetViews>
    <sheetView workbookViewId="0">
      <selection activeCell="A4" sqref="A4:B4"/>
    </sheetView>
  </sheetViews>
  <sheetFormatPr baseColWidth="10" defaultRowHeight="12.75" x14ac:dyDescent="0.2"/>
  <cols>
    <col min="1" max="1" width="15.28515625" style="210" customWidth="1"/>
    <col min="2" max="2" width="9.85546875" style="210" customWidth="1"/>
    <col min="3" max="3" width="9.140625" style="210" bestFit="1" customWidth="1"/>
    <col min="4" max="4" width="10.140625" style="210" bestFit="1" customWidth="1"/>
    <col min="5" max="5" width="9.140625" style="210" bestFit="1" customWidth="1"/>
    <col min="6" max="6" width="9" style="210" bestFit="1" customWidth="1"/>
    <col min="7" max="7" width="7.5703125" style="210" bestFit="1" customWidth="1"/>
    <col min="8" max="8" width="14.7109375" style="210" customWidth="1"/>
    <col min="9" max="9" width="9.42578125" style="210" customWidth="1"/>
    <col min="10" max="10" width="9.28515625" style="210" customWidth="1"/>
    <col min="11" max="16384" width="11.42578125" style="210"/>
  </cols>
  <sheetData>
    <row r="1" spans="1:14" ht="15" x14ac:dyDescent="0.25">
      <c r="A1" t="s">
        <v>1334</v>
      </c>
    </row>
    <row r="2" spans="1:14" ht="15" x14ac:dyDescent="0.25">
      <c r="A2" t="s">
        <v>842</v>
      </c>
      <c r="C2" s="250"/>
    </row>
    <row r="3" spans="1:14" ht="15" x14ac:dyDescent="0.25">
      <c r="A3" t="s">
        <v>873</v>
      </c>
      <c r="C3" s="250"/>
    </row>
    <row r="4" spans="1:14" ht="15" x14ac:dyDescent="0.25">
      <c r="A4" s="292" t="s">
        <v>1327</v>
      </c>
      <c r="B4" s="292"/>
      <c r="C4" s="250"/>
    </row>
    <row r="5" spans="1:14" ht="29.25" customHeight="1" x14ac:dyDescent="0.2">
      <c r="A5" s="296" t="s">
        <v>842</v>
      </c>
      <c r="B5" s="297" t="s">
        <v>508</v>
      </c>
      <c r="C5" s="297"/>
      <c r="D5" s="297" t="s">
        <v>694</v>
      </c>
      <c r="E5" s="297"/>
      <c r="F5" s="298" t="s">
        <v>872</v>
      </c>
      <c r="G5" s="298"/>
      <c r="H5" s="296" t="s">
        <v>867</v>
      </c>
      <c r="I5" s="299" t="s">
        <v>866</v>
      </c>
      <c r="J5" s="299"/>
    </row>
    <row r="6" spans="1:14" ht="19.5" customHeight="1" x14ac:dyDescent="0.2">
      <c r="A6" s="296"/>
      <c r="B6" s="249" t="s">
        <v>5</v>
      </c>
      <c r="C6" s="249" t="s">
        <v>94</v>
      </c>
      <c r="D6" s="249" t="s">
        <v>5</v>
      </c>
      <c r="E6" s="249" t="s">
        <v>94</v>
      </c>
      <c r="F6" s="249" t="s">
        <v>5</v>
      </c>
      <c r="G6" s="249" t="s">
        <v>94</v>
      </c>
      <c r="H6" s="296"/>
      <c r="I6" s="249" t="s">
        <v>5</v>
      </c>
      <c r="J6" s="249" t="s">
        <v>94</v>
      </c>
    </row>
    <row r="7" spans="1:14" x14ac:dyDescent="0.2">
      <c r="A7" s="248" t="s">
        <v>865</v>
      </c>
      <c r="B7" s="246">
        <v>431391</v>
      </c>
      <c r="C7" s="246">
        <v>81937</v>
      </c>
      <c r="D7" s="246">
        <v>463289</v>
      </c>
      <c r="E7" s="246">
        <v>94170</v>
      </c>
      <c r="F7" s="246">
        <v>115834</v>
      </c>
      <c r="G7" s="246">
        <v>23814</v>
      </c>
      <c r="H7" s="247">
        <f>G7/F7</f>
        <v>0.20558730597233973</v>
      </c>
      <c r="I7" s="246">
        <f t="shared" ref="I7:J11" si="0">D7-B7</f>
        <v>31898</v>
      </c>
      <c r="J7" s="246">
        <f t="shared" si="0"/>
        <v>12233</v>
      </c>
    </row>
    <row r="8" spans="1:14" x14ac:dyDescent="0.2">
      <c r="A8" s="245" t="s">
        <v>864</v>
      </c>
      <c r="B8" s="243">
        <v>349021</v>
      </c>
      <c r="C8" s="243">
        <v>60011</v>
      </c>
      <c r="D8" s="243">
        <v>349411</v>
      </c>
      <c r="E8" s="243">
        <v>63269</v>
      </c>
      <c r="F8" s="243">
        <v>89405</v>
      </c>
      <c r="G8" s="243">
        <v>16230</v>
      </c>
      <c r="H8" s="244">
        <f>G8/F8</f>
        <v>0.18153347128236677</v>
      </c>
      <c r="I8" s="243">
        <f t="shared" si="0"/>
        <v>390</v>
      </c>
      <c r="J8" s="243">
        <f t="shared" si="0"/>
        <v>3258</v>
      </c>
    </row>
    <row r="9" spans="1:14" x14ac:dyDescent="0.2">
      <c r="A9" s="248" t="s">
        <v>863</v>
      </c>
      <c r="B9" s="246">
        <v>2681</v>
      </c>
      <c r="C9" s="246">
        <v>296</v>
      </c>
      <c r="D9" s="246">
        <v>2583</v>
      </c>
      <c r="E9" s="246">
        <v>314</v>
      </c>
      <c r="F9" s="246">
        <v>577</v>
      </c>
      <c r="G9" s="246">
        <v>77</v>
      </c>
      <c r="H9" s="247">
        <f>G9/F9</f>
        <v>0.13344887348353554</v>
      </c>
      <c r="I9" s="246">
        <f t="shared" si="0"/>
        <v>-98</v>
      </c>
      <c r="J9" s="246">
        <f t="shared" si="0"/>
        <v>18</v>
      </c>
    </row>
    <row r="10" spans="1:14" x14ac:dyDescent="0.2">
      <c r="A10" s="245" t="s">
        <v>862</v>
      </c>
      <c r="B10" s="243">
        <v>919</v>
      </c>
      <c r="C10" s="243">
        <v>158</v>
      </c>
      <c r="D10" s="243">
        <v>748</v>
      </c>
      <c r="E10" s="243">
        <v>143</v>
      </c>
      <c r="F10" s="243">
        <v>189</v>
      </c>
      <c r="G10" s="243">
        <v>31</v>
      </c>
      <c r="H10" s="244">
        <f>G10/F10</f>
        <v>0.16402116402116401</v>
      </c>
      <c r="I10" s="243">
        <f t="shared" si="0"/>
        <v>-171</v>
      </c>
      <c r="J10" s="243">
        <f t="shared" si="0"/>
        <v>-15</v>
      </c>
    </row>
    <row r="11" spans="1:14" ht="15.75" thickBot="1" x14ac:dyDescent="0.3">
      <c r="A11" s="242" t="s">
        <v>307</v>
      </c>
      <c r="B11" s="240">
        <f t="shared" ref="B11:G11" si="1">SUM(B7:B10)</f>
        <v>784012</v>
      </c>
      <c r="C11" s="240">
        <f t="shared" si="1"/>
        <v>142402</v>
      </c>
      <c r="D11" s="240">
        <f t="shared" si="1"/>
        <v>816031</v>
      </c>
      <c r="E11" s="240">
        <f t="shared" si="1"/>
        <v>157896</v>
      </c>
      <c r="F11" s="240">
        <f t="shared" si="1"/>
        <v>206005</v>
      </c>
      <c r="G11" s="240">
        <f t="shared" si="1"/>
        <v>40152</v>
      </c>
      <c r="H11" s="241">
        <f>G11/F11</f>
        <v>0.19490789058517996</v>
      </c>
      <c r="I11" s="240">
        <f t="shared" si="0"/>
        <v>32019</v>
      </c>
      <c r="J11" s="240">
        <f t="shared" si="0"/>
        <v>15494</v>
      </c>
      <c r="K11" s="239">
        <f>E11/C11-1</f>
        <v>0.10880465162006159</v>
      </c>
      <c r="M11" s="182"/>
      <c r="N11"/>
    </row>
    <row r="12" spans="1:14" ht="15" x14ac:dyDescent="0.25">
      <c r="A12" s="182"/>
      <c r="M12"/>
      <c r="N12"/>
    </row>
    <row r="13" spans="1:14" x14ac:dyDescent="0.2">
      <c r="A13" s="10" t="s">
        <v>817</v>
      </c>
    </row>
    <row r="14" spans="1:14" x14ac:dyDescent="0.2">
      <c r="A14" s="10" t="s">
        <v>871</v>
      </c>
    </row>
    <row r="18" spans="1:8" ht="35.25" customHeight="1" x14ac:dyDescent="0.25">
      <c r="A18"/>
      <c r="B18"/>
      <c r="C18"/>
      <c r="D18"/>
      <c r="E18"/>
      <c r="F18"/>
      <c r="G18"/>
      <c r="H18"/>
    </row>
    <row r="19" spans="1:8" ht="15" x14ac:dyDescent="0.25">
      <c r="A19"/>
      <c r="B19"/>
      <c r="C19"/>
      <c r="D19"/>
      <c r="E19"/>
      <c r="F19"/>
      <c r="G19"/>
      <c r="H19"/>
    </row>
    <row r="20" spans="1:8" ht="15" x14ac:dyDescent="0.25">
      <c r="A20"/>
      <c r="B20"/>
      <c r="C20"/>
      <c r="D20"/>
      <c r="E20"/>
      <c r="F20"/>
      <c r="G20"/>
      <c r="H20"/>
    </row>
    <row r="21" spans="1:8" ht="15" x14ac:dyDescent="0.25">
      <c r="A21"/>
      <c r="B21"/>
      <c r="C21"/>
      <c r="D21"/>
      <c r="E21"/>
      <c r="F21"/>
      <c r="G21"/>
      <c r="H21"/>
    </row>
    <row r="22" spans="1:8" ht="15" x14ac:dyDescent="0.25">
      <c r="A22"/>
      <c r="B22"/>
      <c r="C22"/>
      <c r="D22"/>
      <c r="E22"/>
      <c r="F22"/>
      <c r="G22"/>
      <c r="H22"/>
    </row>
    <row r="23" spans="1:8" ht="15" x14ac:dyDescent="0.25">
      <c r="A23"/>
      <c r="B23"/>
      <c r="C23"/>
      <c r="D23"/>
      <c r="E23"/>
      <c r="F23"/>
      <c r="G23"/>
      <c r="H23"/>
    </row>
    <row r="24" spans="1:8" ht="15" x14ac:dyDescent="0.25">
      <c r="A24"/>
      <c r="B24"/>
      <c r="C24"/>
      <c r="D24"/>
      <c r="E24"/>
      <c r="F24"/>
      <c r="G24"/>
      <c r="H24"/>
    </row>
  </sheetData>
  <mergeCells count="7">
    <mergeCell ref="A4:B4"/>
    <mergeCell ref="I5:J5"/>
    <mergeCell ref="A5:A6"/>
    <mergeCell ref="B5:C5"/>
    <mergeCell ref="D5:E5"/>
    <mergeCell ref="F5:G5"/>
    <mergeCell ref="H5:H6"/>
  </mergeCells>
  <hyperlinks>
    <hyperlink ref="A4:B4" location="Índice!A1" display="Regresar al Índice"/>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P25"/>
  <sheetViews>
    <sheetView workbookViewId="0">
      <selection activeCell="A4" sqref="A4:B4"/>
    </sheetView>
  </sheetViews>
  <sheetFormatPr baseColWidth="10" defaultRowHeight="12.75" x14ac:dyDescent="0.2"/>
  <cols>
    <col min="1" max="1" width="15.28515625" style="210" customWidth="1"/>
    <col min="2" max="2" width="9.85546875" style="210" customWidth="1"/>
    <col min="3" max="3" width="9.140625" style="210" bestFit="1" customWidth="1"/>
    <col min="4" max="4" width="10.140625" style="210" bestFit="1" customWidth="1"/>
    <col min="5" max="5" width="9.140625" style="210" bestFit="1" customWidth="1"/>
    <col min="6" max="6" width="9.85546875" style="210" bestFit="1" customWidth="1"/>
    <col min="7" max="7" width="9.140625" style="210" bestFit="1" customWidth="1"/>
    <col min="8" max="8" width="14.7109375" style="210" customWidth="1"/>
    <col min="9" max="9" width="9.42578125" style="210" customWidth="1"/>
    <col min="10" max="10" width="9.28515625" style="210" customWidth="1"/>
    <col min="11" max="16384" width="11.42578125" style="210"/>
  </cols>
  <sheetData>
    <row r="1" spans="1:16" x14ac:dyDescent="0.2">
      <c r="A1" s="210" t="s">
        <v>1290</v>
      </c>
    </row>
    <row r="2" spans="1:16" x14ac:dyDescent="0.2">
      <c r="A2" s="210" t="s">
        <v>875</v>
      </c>
    </row>
    <row r="3" spans="1:16" x14ac:dyDescent="0.2">
      <c r="A3" s="210" t="s">
        <v>876</v>
      </c>
    </row>
    <row r="4" spans="1:16" ht="15" x14ac:dyDescent="0.25">
      <c r="A4" s="292" t="s">
        <v>1327</v>
      </c>
      <c r="B4" s="292"/>
    </row>
    <row r="5" spans="1:16" ht="26.25" customHeight="1" x14ac:dyDescent="0.2">
      <c r="A5" s="296" t="s">
        <v>875</v>
      </c>
      <c r="B5" s="297" t="s">
        <v>508</v>
      </c>
      <c r="C5" s="297"/>
      <c r="D5" s="297" t="s">
        <v>694</v>
      </c>
      <c r="E5" s="297"/>
      <c r="F5" s="298" t="s">
        <v>872</v>
      </c>
      <c r="G5" s="298"/>
      <c r="H5" s="296" t="s">
        <v>867</v>
      </c>
      <c r="I5" s="299" t="s">
        <v>866</v>
      </c>
      <c r="J5" s="299"/>
    </row>
    <row r="6" spans="1:16" ht="27" customHeight="1" x14ac:dyDescent="0.2">
      <c r="A6" s="296"/>
      <c r="B6" s="249" t="s">
        <v>5</v>
      </c>
      <c r="C6" s="249" t="s">
        <v>94</v>
      </c>
      <c r="D6" s="249" t="s">
        <v>5</v>
      </c>
      <c r="E6" s="249" t="s">
        <v>94</v>
      </c>
      <c r="F6" s="249" t="s">
        <v>5</v>
      </c>
      <c r="G6" s="249" t="s">
        <v>94</v>
      </c>
      <c r="H6" s="296"/>
      <c r="I6" s="249" t="s">
        <v>5</v>
      </c>
      <c r="J6" s="249" t="s">
        <v>94</v>
      </c>
    </row>
    <row r="7" spans="1:16" x14ac:dyDescent="0.2">
      <c r="A7" s="248" t="s">
        <v>865</v>
      </c>
      <c r="B7" s="246">
        <v>23243672</v>
      </c>
      <c r="C7" s="246">
        <v>4467173</v>
      </c>
      <c r="D7" s="246">
        <v>25816331</v>
      </c>
      <c r="E7" s="246">
        <v>5316045</v>
      </c>
      <c r="F7" s="246">
        <v>6588846</v>
      </c>
      <c r="G7" s="246">
        <v>1372475</v>
      </c>
      <c r="H7" s="247">
        <f>G7/F7</f>
        <v>0.20830278928965709</v>
      </c>
      <c r="I7" s="246">
        <f t="shared" ref="I7:J11" si="0">D7-B7</f>
        <v>2572659</v>
      </c>
      <c r="J7" s="246">
        <f t="shared" si="0"/>
        <v>848872</v>
      </c>
      <c r="M7" s="250">
        <f>E7/C7-1</f>
        <v>0.19002442932028818</v>
      </c>
      <c r="P7" s="257"/>
    </row>
    <row r="8" spans="1:16" x14ac:dyDescent="0.2">
      <c r="A8" s="256" t="s">
        <v>864</v>
      </c>
      <c r="B8" s="254">
        <v>14533376</v>
      </c>
      <c r="C8" s="254">
        <v>2553080</v>
      </c>
      <c r="D8" s="254">
        <v>14866476</v>
      </c>
      <c r="E8" s="254">
        <v>2744112</v>
      </c>
      <c r="F8" s="254">
        <v>3849115</v>
      </c>
      <c r="G8" s="254">
        <v>714098</v>
      </c>
      <c r="H8" s="255">
        <f>G8/F8</f>
        <v>0.18552264611475625</v>
      </c>
      <c r="I8" s="254">
        <f t="shared" si="0"/>
        <v>333100</v>
      </c>
      <c r="J8" s="254">
        <f t="shared" si="0"/>
        <v>191032</v>
      </c>
      <c r="M8" s="250">
        <f>E8/C8-1</f>
        <v>7.4824133987184016E-2</v>
      </c>
    </row>
    <row r="9" spans="1:16" x14ac:dyDescent="0.2">
      <c r="A9" s="248" t="s">
        <v>863</v>
      </c>
      <c r="B9" s="246">
        <v>134993</v>
      </c>
      <c r="C9" s="246">
        <v>14322</v>
      </c>
      <c r="D9" s="246">
        <v>134277</v>
      </c>
      <c r="E9" s="246">
        <v>15716</v>
      </c>
      <c r="F9" s="246">
        <v>30729</v>
      </c>
      <c r="G9" s="246">
        <v>3894</v>
      </c>
      <c r="H9" s="247">
        <f>G9/F9</f>
        <v>0.12672068729864297</v>
      </c>
      <c r="I9" s="246">
        <f t="shared" si="0"/>
        <v>-716</v>
      </c>
      <c r="J9" s="246">
        <f t="shared" si="0"/>
        <v>1394</v>
      </c>
      <c r="M9" s="250">
        <f>E9/C9-1</f>
        <v>9.7332774752129536E-2</v>
      </c>
    </row>
    <row r="10" spans="1:16" x14ac:dyDescent="0.2">
      <c r="A10" s="256" t="s">
        <v>862</v>
      </c>
      <c r="B10" s="254">
        <v>46242</v>
      </c>
      <c r="C10" s="254">
        <v>8662</v>
      </c>
      <c r="D10" s="254">
        <v>40084</v>
      </c>
      <c r="E10" s="254">
        <v>8181</v>
      </c>
      <c r="F10" s="254">
        <v>10077</v>
      </c>
      <c r="G10" s="254">
        <v>1820</v>
      </c>
      <c r="H10" s="255">
        <f>G10/F10</f>
        <v>0.18060930832589064</v>
      </c>
      <c r="I10" s="254">
        <f t="shared" si="0"/>
        <v>-6158</v>
      </c>
      <c r="J10" s="254">
        <f t="shared" si="0"/>
        <v>-481</v>
      </c>
      <c r="M10" s="250">
        <f>E10/C10-1</f>
        <v>-5.552990071577002E-2</v>
      </c>
    </row>
    <row r="11" spans="1:16" ht="13.5" thickBot="1" x14ac:dyDescent="0.25">
      <c r="A11" s="242" t="s">
        <v>307</v>
      </c>
      <c r="B11" s="240">
        <f t="shared" ref="B11:G11" si="1">SUM(B7:B10)</f>
        <v>37958283</v>
      </c>
      <c r="C11" s="240">
        <f t="shared" si="1"/>
        <v>7043237</v>
      </c>
      <c r="D11" s="240">
        <f t="shared" si="1"/>
        <v>40857168</v>
      </c>
      <c r="E11" s="240">
        <f t="shared" si="1"/>
        <v>8084054</v>
      </c>
      <c r="F11" s="240">
        <f t="shared" si="1"/>
        <v>10478767</v>
      </c>
      <c r="G11" s="240">
        <f t="shared" si="1"/>
        <v>2092287</v>
      </c>
      <c r="H11" s="241">
        <f>G11/F11</f>
        <v>0.19966919772144948</v>
      </c>
      <c r="I11" s="240">
        <f t="shared" si="0"/>
        <v>2898885</v>
      </c>
      <c r="J11" s="240">
        <f t="shared" si="0"/>
        <v>1040817</v>
      </c>
      <c r="K11" s="239">
        <f>E11/C11-1</f>
        <v>0.14777537657755935</v>
      </c>
      <c r="M11" s="253"/>
    </row>
    <row r="12" spans="1:16" x14ac:dyDescent="0.2">
      <c r="M12" s="250"/>
    </row>
    <row r="13" spans="1:16" x14ac:dyDescent="0.2">
      <c r="A13" s="210" t="s">
        <v>817</v>
      </c>
    </row>
    <row r="14" spans="1:16" ht="38.25" customHeight="1" x14ac:dyDescent="0.2">
      <c r="A14" s="300" t="s">
        <v>838</v>
      </c>
      <c r="B14" s="300"/>
      <c r="C14" s="300"/>
      <c r="D14" s="300"/>
      <c r="E14" s="300"/>
      <c r="F14" s="300"/>
      <c r="G14" s="300"/>
      <c r="H14" s="300"/>
      <c r="I14" s="300"/>
      <c r="J14" s="300"/>
    </row>
    <row r="15" spans="1:16" x14ac:dyDescent="0.2">
      <c r="A15" s="210" t="s">
        <v>874</v>
      </c>
    </row>
    <row r="16" spans="1:16" x14ac:dyDescent="0.2">
      <c r="K16" s="252"/>
      <c r="L16" s="251"/>
    </row>
    <row r="19" spans="1:11" ht="38.25" customHeight="1" x14ac:dyDescent="0.25">
      <c r="A19"/>
      <c r="B19"/>
      <c r="C19"/>
      <c r="D19"/>
      <c r="E19"/>
      <c r="F19"/>
      <c r="G19"/>
      <c r="H19"/>
    </row>
    <row r="20" spans="1:11" ht="15" x14ac:dyDescent="0.25">
      <c r="A20"/>
      <c r="B20"/>
      <c r="C20"/>
      <c r="D20"/>
      <c r="E20"/>
      <c r="F20"/>
      <c r="G20"/>
      <c r="H20"/>
      <c r="K20" s="239"/>
    </row>
    <row r="21" spans="1:11" ht="15" x14ac:dyDescent="0.25">
      <c r="A21"/>
      <c r="B21"/>
      <c r="C21"/>
      <c r="D21"/>
      <c r="E21"/>
      <c r="F21"/>
      <c r="G21"/>
      <c r="H21"/>
    </row>
    <row r="22" spans="1:11" ht="15" x14ac:dyDescent="0.25">
      <c r="A22"/>
      <c r="B22"/>
      <c r="C22"/>
      <c r="D22"/>
      <c r="E22"/>
      <c r="F22"/>
      <c r="G22"/>
      <c r="H22"/>
    </row>
    <row r="23" spans="1:11" ht="15" x14ac:dyDescent="0.25">
      <c r="A23"/>
      <c r="B23"/>
      <c r="C23"/>
      <c r="D23"/>
      <c r="E23"/>
      <c r="F23"/>
      <c r="G23"/>
      <c r="H23"/>
    </row>
    <row r="24" spans="1:11" ht="15" x14ac:dyDescent="0.25">
      <c r="A24"/>
      <c r="B24"/>
      <c r="C24"/>
      <c r="D24"/>
      <c r="E24"/>
      <c r="F24"/>
      <c r="G24"/>
      <c r="H24"/>
    </row>
    <row r="25" spans="1:11" ht="15" x14ac:dyDescent="0.25">
      <c r="A25"/>
      <c r="B25"/>
      <c r="C25"/>
      <c r="D25"/>
      <c r="E25"/>
      <c r="F25"/>
      <c r="G25"/>
      <c r="H25"/>
    </row>
  </sheetData>
  <mergeCells count="8">
    <mergeCell ref="A4:B4"/>
    <mergeCell ref="I5:J5"/>
    <mergeCell ref="A14:J14"/>
    <mergeCell ref="A5:A6"/>
    <mergeCell ref="B5:C5"/>
    <mergeCell ref="D5:E5"/>
    <mergeCell ref="F5:G5"/>
    <mergeCell ref="H5:H6"/>
  </mergeCells>
  <hyperlinks>
    <hyperlink ref="A4:B4" location="Índice!A1" display="Regresar al Índice"/>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L66"/>
  <sheetViews>
    <sheetView workbookViewId="0">
      <selection activeCell="A3" sqref="A3:B3"/>
    </sheetView>
  </sheetViews>
  <sheetFormatPr baseColWidth="10" defaultRowHeight="15" x14ac:dyDescent="0.25"/>
  <cols>
    <col min="1" max="1" width="56.42578125" style="3" bestFit="1" customWidth="1"/>
    <col min="2" max="2" width="18" style="3" bestFit="1" customWidth="1"/>
    <col min="3" max="3" width="12.5703125" style="3" bestFit="1" customWidth="1"/>
    <col min="4" max="5" width="11.42578125" style="3"/>
    <col min="6" max="6" width="52.7109375" style="3" customWidth="1"/>
    <col min="7" max="7" width="22.85546875" style="3" customWidth="1"/>
    <col min="8" max="8" width="11.42578125" style="3"/>
    <col min="9" max="9" width="14.7109375" style="3" customWidth="1"/>
    <col min="10" max="10" width="11.42578125" style="3"/>
    <col min="11" max="11" width="20.140625" style="3" customWidth="1"/>
    <col min="12" max="16384" width="11.42578125" style="3"/>
  </cols>
  <sheetData>
    <row r="1" spans="1:12" x14ac:dyDescent="0.25">
      <c r="A1" s="3" t="s">
        <v>1291</v>
      </c>
    </row>
    <row r="2" spans="1:12" x14ac:dyDescent="0.25">
      <c r="A2" s="3" t="s">
        <v>1230</v>
      </c>
    </row>
    <row r="3" spans="1:12" x14ac:dyDescent="0.25">
      <c r="A3" s="292" t="s">
        <v>1327</v>
      </c>
      <c r="B3" s="292"/>
    </row>
    <row r="5" spans="1:12" ht="30.75" customHeight="1" thickBot="1" x14ac:dyDescent="0.3">
      <c r="F5" s="259"/>
      <c r="G5" s="260" t="s">
        <v>6</v>
      </c>
      <c r="H5" s="260" t="s">
        <v>299</v>
      </c>
      <c r="I5" s="259" t="s">
        <v>1106</v>
      </c>
      <c r="J5" s="259" t="s">
        <v>1114</v>
      </c>
      <c r="K5" s="259" t="s">
        <v>295</v>
      </c>
      <c r="L5" s="259" t="s">
        <v>1042</v>
      </c>
    </row>
    <row r="6" spans="1:12" ht="15.75" thickBot="1" x14ac:dyDescent="0.3">
      <c r="A6" s="3" t="s">
        <v>1223</v>
      </c>
      <c r="B6" s="3" t="s">
        <v>1224</v>
      </c>
      <c r="C6" s="3" t="s">
        <v>1225</v>
      </c>
      <c r="F6" s="261" t="s">
        <v>325</v>
      </c>
      <c r="G6" s="262">
        <v>8.9902976414568906E-3</v>
      </c>
      <c r="H6" s="262">
        <v>1.4810411681790592E-2</v>
      </c>
      <c r="I6" s="262">
        <v>2.9964877962032634E-3</v>
      </c>
      <c r="J6" s="262">
        <v>5.8595793659098044E-3</v>
      </c>
      <c r="K6" s="262">
        <v>1.2470001952026088E-2</v>
      </c>
      <c r="L6" s="263">
        <v>3.5932587341574395E-3</v>
      </c>
    </row>
    <row r="7" spans="1:12" ht="15.75" thickBot="1" x14ac:dyDescent="0.3">
      <c r="A7" s="264" t="s">
        <v>1042</v>
      </c>
      <c r="B7" s="6">
        <v>51207</v>
      </c>
      <c r="C7" s="6">
        <v>1</v>
      </c>
      <c r="F7" s="265" t="s">
        <v>326</v>
      </c>
      <c r="G7" s="262">
        <v>0.21516083411237025</v>
      </c>
      <c r="H7" s="262">
        <v>0.21407252461713644</v>
      </c>
      <c r="I7" s="262">
        <v>0.22823989685679991</v>
      </c>
      <c r="J7" s="262">
        <v>0.22503575040982177</v>
      </c>
      <c r="K7" s="262">
        <v>0.14152189139845445</v>
      </c>
      <c r="L7" s="262">
        <v>6.6143300720604606E-2</v>
      </c>
    </row>
    <row r="8" spans="1:12" ht="15.75" thickBot="1" x14ac:dyDescent="0.3">
      <c r="A8" s="266" t="s">
        <v>893</v>
      </c>
      <c r="B8" s="6">
        <v>184</v>
      </c>
      <c r="C8" s="6">
        <v>3.5932587341574395E-3</v>
      </c>
      <c r="F8" s="265" t="s">
        <v>327</v>
      </c>
      <c r="G8" s="262">
        <v>6.252035718666853E-3</v>
      </c>
      <c r="H8" s="262">
        <v>5.8689861702607938E-3</v>
      </c>
      <c r="I8" s="262">
        <v>2.4185302093984794E-3</v>
      </c>
      <c r="J8" s="262">
        <v>3.4878448606605978E-4</v>
      </c>
      <c r="K8" s="262">
        <v>7.9229294170331504E-4</v>
      </c>
      <c r="L8" s="262">
        <v>2.3434296092331126E-4</v>
      </c>
    </row>
    <row r="9" spans="1:12" ht="15.75" thickBot="1" x14ac:dyDescent="0.3">
      <c r="A9" s="266" t="s">
        <v>1168</v>
      </c>
      <c r="B9" s="6">
        <v>3387</v>
      </c>
      <c r="C9" s="6">
        <v>6.6143300720604606E-2</v>
      </c>
      <c r="F9" s="261" t="s">
        <v>328</v>
      </c>
      <c r="G9" s="262">
        <v>6.2094530667264516E-2</v>
      </c>
      <c r="H9" s="262">
        <v>0.11620843428491169</v>
      </c>
      <c r="I9" s="262">
        <v>9.4962877339616766E-2</v>
      </c>
      <c r="J9" s="262">
        <v>8.3080464580935445E-2</v>
      </c>
      <c r="K9" s="262">
        <v>9.7474996842310743E-2</v>
      </c>
      <c r="L9" s="263">
        <v>4.7630206807663014E-2</v>
      </c>
    </row>
    <row r="10" spans="1:12" ht="15.75" thickBot="1" x14ac:dyDescent="0.3">
      <c r="A10" s="266" t="s">
        <v>1203</v>
      </c>
      <c r="B10" s="6">
        <v>12</v>
      </c>
      <c r="C10" s="6">
        <v>2.3434296092331126E-4</v>
      </c>
      <c r="F10" s="265" t="s">
        <v>329</v>
      </c>
      <c r="G10" s="262">
        <v>0.17416304643624095</v>
      </c>
      <c r="H10" s="262">
        <v>0.28809448566111373</v>
      </c>
      <c r="I10" s="262">
        <v>0.31077224025252298</v>
      </c>
      <c r="J10" s="262">
        <v>0.22151302710055457</v>
      </c>
      <c r="K10" s="262">
        <v>0.50591923204997191</v>
      </c>
      <c r="L10" s="262">
        <v>0.7411291425000488</v>
      </c>
    </row>
    <row r="11" spans="1:12" ht="15.75" thickBot="1" x14ac:dyDescent="0.3">
      <c r="A11" s="266" t="s">
        <v>1204</v>
      </c>
      <c r="B11" s="6">
        <v>2439</v>
      </c>
      <c r="C11" s="6">
        <v>4.7630206807663014E-2</v>
      </c>
      <c r="F11" s="265" t="s">
        <v>330</v>
      </c>
      <c r="G11" s="262">
        <v>1.7061261207909094E-4</v>
      </c>
      <c r="H11" s="262">
        <v>6.1699598200177575E-4</v>
      </c>
      <c r="I11" s="262">
        <v>1.6894144845062907E-3</v>
      </c>
      <c r="J11" s="262">
        <v>8.7196121516514946E-4</v>
      </c>
      <c r="K11" s="262">
        <v>5.5116030727187133E-4</v>
      </c>
      <c r="L11" s="267">
        <v>0</v>
      </c>
    </row>
    <row r="12" spans="1:12" ht="15.75" thickBot="1" x14ac:dyDescent="0.3">
      <c r="A12" s="266" t="s">
        <v>1205</v>
      </c>
      <c r="B12" s="6">
        <v>37951</v>
      </c>
      <c r="C12" s="6">
        <v>0.7411291425000488</v>
      </c>
      <c r="F12" s="268" t="s">
        <v>1226</v>
      </c>
      <c r="G12" s="262">
        <v>0.24144504652366228</v>
      </c>
      <c r="H12" s="262">
        <v>0.24678836034571841</v>
      </c>
      <c r="I12" s="262">
        <v>0.15436802560796692</v>
      </c>
      <c r="J12" s="262">
        <v>0.14279236859544486</v>
      </c>
      <c r="K12" s="262">
        <v>8.497054737108016E-2</v>
      </c>
      <c r="L12" s="267">
        <v>6.9092116312222937E-2</v>
      </c>
    </row>
    <row r="13" spans="1:12" ht="15.75" thickBot="1" x14ac:dyDescent="0.3">
      <c r="A13" s="266" t="s">
        <v>1210</v>
      </c>
      <c r="B13" s="6">
        <v>3538</v>
      </c>
      <c r="C13" s="6">
        <v>6.9092116312222937E-2</v>
      </c>
      <c r="F13" s="269" t="s">
        <v>1227</v>
      </c>
      <c r="G13" s="262">
        <v>0.2473812374067447</v>
      </c>
      <c r="H13" s="262">
        <v>9.084137183789559E-2</v>
      </c>
      <c r="I13" s="262">
        <v>9.3958120304094603E-2</v>
      </c>
      <c r="J13" s="262">
        <v>0.14624533500749887</v>
      </c>
      <c r="K13" s="262">
        <v>8.2765906141992668E-2</v>
      </c>
      <c r="L13" s="262">
        <v>5.4484738414669869E-3</v>
      </c>
    </row>
    <row r="14" spans="1:12" ht="15.75" thickBot="1" x14ac:dyDescent="0.3">
      <c r="A14" s="266" t="s">
        <v>1211</v>
      </c>
      <c r="B14" s="6">
        <v>279</v>
      </c>
      <c r="C14" s="6">
        <v>5.4484738414669869E-3</v>
      </c>
      <c r="F14" s="265" t="s">
        <v>332</v>
      </c>
      <c r="G14" s="262">
        <v>4.4342358881514478E-2</v>
      </c>
      <c r="H14" s="262">
        <v>2.269842941917102E-2</v>
      </c>
      <c r="I14" s="262">
        <v>0.11059440714889077</v>
      </c>
      <c r="J14" s="262">
        <v>0.17425272923860347</v>
      </c>
      <c r="K14" s="262">
        <v>7.3533970995188824E-2</v>
      </c>
      <c r="L14" s="262">
        <v>6.6729158122912885E-2</v>
      </c>
    </row>
    <row r="15" spans="1:12" ht="15.75" thickBot="1" x14ac:dyDescent="0.3">
      <c r="A15" s="266" t="s">
        <v>1215</v>
      </c>
      <c r="B15" s="6">
        <v>3417</v>
      </c>
      <c r="C15" s="6">
        <v>6.6729158122912885E-2</v>
      </c>
      <c r="F15" s="270" t="s">
        <v>1228</v>
      </c>
      <c r="G15" s="271">
        <v>1.0000000000000002</v>
      </c>
      <c r="H15" s="271">
        <v>1</v>
      </c>
      <c r="I15" s="271">
        <v>1</v>
      </c>
      <c r="J15" s="271">
        <v>0.99999999999999989</v>
      </c>
      <c r="K15" s="271">
        <v>1</v>
      </c>
      <c r="L15" s="271">
        <v>1</v>
      </c>
    </row>
    <row r="16" spans="1:12" x14ac:dyDescent="0.25">
      <c r="A16" s="264" t="s">
        <v>6</v>
      </c>
      <c r="B16" s="6">
        <v>709209</v>
      </c>
      <c r="C16" s="6">
        <v>1</v>
      </c>
      <c r="F16" s="264" t="s">
        <v>1229</v>
      </c>
      <c r="G16" s="3">
        <f>_xlfn.STDEV.S(G6:G14)</f>
        <v>0.10662489467838607</v>
      </c>
      <c r="H16" s="3">
        <f t="shared" ref="H16:L16" si="0">_xlfn.STDEV.S(H6:H14)</f>
        <v>0.11244154585085778</v>
      </c>
      <c r="I16" s="3">
        <f t="shared" si="0"/>
        <v>0.10693812097006428</v>
      </c>
      <c r="J16" s="3">
        <f t="shared" si="0"/>
        <v>9.1976186759545581E-2</v>
      </c>
      <c r="K16" s="3">
        <f t="shared" si="0"/>
        <v>0.15572686244116946</v>
      </c>
      <c r="L16" s="3">
        <f t="shared" si="0"/>
        <v>0.23824200431361625</v>
      </c>
    </row>
    <row r="17" spans="1:11" x14ac:dyDescent="0.25">
      <c r="A17" s="266" t="s">
        <v>893</v>
      </c>
      <c r="B17" s="6">
        <v>6376</v>
      </c>
      <c r="C17" s="6">
        <v>8.9902976414568906E-3</v>
      </c>
      <c r="F17"/>
      <c r="G17"/>
      <c r="H17"/>
      <c r="I17"/>
      <c r="J17"/>
      <c r="K17"/>
    </row>
    <row r="18" spans="1:11" x14ac:dyDescent="0.25">
      <c r="A18" s="266" t="s">
        <v>1168</v>
      </c>
      <c r="B18" s="6">
        <v>152594</v>
      </c>
      <c r="C18" s="6">
        <v>0.21516083411237025</v>
      </c>
      <c r="F18"/>
      <c r="G18"/>
      <c r="H18"/>
      <c r="I18"/>
      <c r="J18"/>
      <c r="K18"/>
    </row>
    <row r="19" spans="1:11" x14ac:dyDescent="0.25">
      <c r="A19" s="266" t="s">
        <v>1203</v>
      </c>
      <c r="B19" s="6">
        <v>4434</v>
      </c>
      <c r="C19" s="6">
        <v>6.252035718666853E-3</v>
      </c>
      <c r="F19"/>
      <c r="G19"/>
      <c r="H19"/>
      <c r="I19"/>
      <c r="J19"/>
      <c r="K19"/>
    </row>
    <row r="20" spans="1:11" x14ac:dyDescent="0.25">
      <c r="A20" s="266" t="s">
        <v>1204</v>
      </c>
      <c r="B20" s="6">
        <v>44038</v>
      </c>
      <c r="C20" s="6">
        <v>6.2094530667264516E-2</v>
      </c>
      <c r="F20"/>
      <c r="G20"/>
      <c r="H20"/>
      <c r="I20"/>
      <c r="J20"/>
      <c r="K20"/>
    </row>
    <row r="21" spans="1:11" x14ac:dyDescent="0.25">
      <c r="A21" s="266" t="s">
        <v>1205</v>
      </c>
      <c r="B21" s="6">
        <v>123518</v>
      </c>
      <c r="C21" s="6">
        <v>0.17416304643624095</v>
      </c>
      <c r="F21"/>
      <c r="G21"/>
      <c r="H21"/>
      <c r="I21"/>
      <c r="J21"/>
      <c r="K21"/>
    </row>
    <row r="22" spans="1:11" x14ac:dyDescent="0.25">
      <c r="A22" s="266" t="s">
        <v>1209</v>
      </c>
      <c r="B22" s="6">
        <v>121</v>
      </c>
      <c r="C22" s="6">
        <v>1.7061261207909094E-4</v>
      </c>
      <c r="F22"/>
      <c r="G22"/>
      <c r="H22"/>
      <c r="I22"/>
      <c r="J22"/>
      <c r="K22"/>
    </row>
    <row r="23" spans="1:11" x14ac:dyDescent="0.25">
      <c r="A23" s="266" t="s">
        <v>1210</v>
      </c>
      <c r="B23" s="6">
        <v>171235</v>
      </c>
      <c r="C23" s="6">
        <v>0.24144504652366228</v>
      </c>
      <c r="F23"/>
      <c r="G23"/>
      <c r="H23"/>
      <c r="I23"/>
      <c r="J23"/>
      <c r="K23"/>
    </row>
    <row r="24" spans="1:11" x14ac:dyDescent="0.25">
      <c r="A24" s="266" t="s">
        <v>1211</v>
      </c>
      <c r="B24" s="6">
        <v>175445</v>
      </c>
      <c r="C24" s="6">
        <v>0.2473812374067447</v>
      </c>
      <c r="F24"/>
      <c r="G24"/>
      <c r="H24"/>
      <c r="I24"/>
      <c r="J24"/>
      <c r="K24"/>
    </row>
    <row r="25" spans="1:11" x14ac:dyDescent="0.25">
      <c r="A25" s="266" t="s">
        <v>1215</v>
      </c>
      <c r="B25" s="6">
        <v>31448</v>
      </c>
      <c r="C25" s="6">
        <v>4.4342358881514478E-2</v>
      </c>
      <c r="F25"/>
      <c r="G25"/>
      <c r="H25"/>
      <c r="I25"/>
      <c r="J25"/>
      <c r="K25"/>
    </row>
    <row r="26" spans="1:11" x14ac:dyDescent="0.25">
      <c r="A26" s="264" t="s">
        <v>295</v>
      </c>
      <c r="B26" s="6">
        <v>87089</v>
      </c>
      <c r="C26" s="6">
        <v>1</v>
      </c>
      <c r="F26"/>
      <c r="G26"/>
      <c r="H26"/>
      <c r="I26"/>
      <c r="J26"/>
      <c r="K26"/>
    </row>
    <row r="27" spans="1:11" x14ac:dyDescent="0.25">
      <c r="A27" s="266" t="s">
        <v>893</v>
      </c>
      <c r="B27" s="6">
        <v>1086</v>
      </c>
      <c r="C27" s="6">
        <v>1.2470001952026088E-2</v>
      </c>
    </row>
    <row r="28" spans="1:11" x14ac:dyDescent="0.25">
      <c r="A28" s="266" t="s">
        <v>1168</v>
      </c>
      <c r="B28" s="6">
        <v>12325</v>
      </c>
      <c r="C28" s="6">
        <v>0.14152189139845445</v>
      </c>
    </row>
    <row r="29" spans="1:11" x14ac:dyDescent="0.25">
      <c r="A29" s="266" t="s">
        <v>1203</v>
      </c>
      <c r="B29" s="6">
        <v>69</v>
      </c>
      <c r="C29" s="6">
        <v>7.9229294170331504E-4</v>
      </c>
    </row>
    <row r="30" spans="1:11" x14ac:dyDescent="0.25">
      <c r="A30" s="266" t="s">
        <v>1204</v>
      </c>
      <c r="B30" s="6">
        <v>8489</v>
      </c>
      <c r="C30" s="6">
        <v>9.7474996842310743E-2</v>
      </c>
    </row>
    <row r="31" spans="1:11" x14ac:dyDescent="0.25">
      <c r="A31" s="266" t="s">
        <v>1205</v>
      </c>
      <c r="B31" s="6">
        <v>44060</v>
      </c>
      <c r="C31" s="6">
        <v>0.50591923204997191</v>
      </c>
    </row>
    <row r="32" spans="1:11" x14ac:dyDescent="0.25">
      <c r="A32" s="266" t="s">
        <v>1209</v>
      </c>
      <c r="B32" s="6">
        <v>48</v>
      </c>
      <c r="C32" s="6">
        <v>5.5116030727187133E-4</v>
      </c>
    </row>
    <row r="33" spans="1:3" x14ac:dyDescent="0.25">
      <c r="A33" s="266" t="s">
        <v>1210</v>
      </c>
      <c r="B33" s="6">
        <v>7400</v>
      </c>
      <c r="C33" s="6">
        <v>8.497054737108016E-2</v>
      </c>
    </row>
    <row r="34" spans="1:3" x14ac:dyDescent="0.25">
      <c r="A34" s="266" t="s">
        <v>1211</v>
      </c>
      <c r="B34" s="6">
        <v>7208</v>
      </c>
      <c r="C34" s="6">
        <v>8.2765906141992668E-2</v>
      </c>
    </row>
    <row r="35" spans="1:3" x14ac:dyDescent="0.25">
      <c r="A35" s="266" t="s">
        <v>1215</v>
      </c>
      <c r="B35" s="6">
        <v>6404</v>
      </c>
      <c r="C35" s="6">
        <v>7.3533970995188824E-2</v>
      </c>
    </row>
    <row r="36" spans="1:3" x14ac:dyDescent="0.25">
      <c r="A36" s="264" t="s">
        <v>1106</v>
      </c>
      <c r="B36" s="6">
        <v>112465</v>
      </c>
      <c r="C36" s="6">
        <v>1</v>
      </c>
    </row>
    <row r="37" spans="1:3" x14ac:dyDescent="0.25">
      <c r="A37" s="266" t="s">
        <v>893</v>
      </c>
      <c r="B37" s="6">
        <v>337</v>
      </c>
      <c r="C37" s="6">
        <v>2.9964877962032634E-3</v>
      </c>
    </row>
    <row r="38" spans="1:3" x14ac:dyDescent="0.25">
      <c r="A38" s="266" t="s">
        <v>1168</v>
      </c>
      <c r="B38" s="6">
        <v>25669</v>
      </c>
      <c r="C38" s="6">
        <v>0.22823989685679991</v>
      </c>
    </row>
    <row r="39" spans="1:3" x14ac:dyDescent="0.25">
      <c r="A39" s="266" t="s">
        <v>1203</v>
      </c>
      <c r="B39" s="6">
        <v>272</v>
      </c>
      <c r="C39" s="6">
        <v>2.4185302093984794E-3</v>
      </c>
    </row>
    <row r="40" spans="1:3" x14ac:dyDescent="0.25">
      <c r="A40" s="266" t="s">
        <v>1204</v>
      </c>
      <c r="B40" s="6">
        <v>10680</v>
      </c>
      <c r="C40" s="6">
        <v>9.4962877339616766E-2</v>
      </c>
    </row>
    <row r="41" spans="1:3" x14ac:dyDescent="0.25">
      <c r="A41" s="266" t="s">
        <v>1205</v>
      </c>
      <c r="B41" s="6">
        <v>34951</v>
      </c>
      <c r="C41" s="6">
        <v>0.31077224025252298</v>
      </c>
    </row>
    <row r="42" spans="1:3" x14ac:dyDescent="0.25">
      <c r="A42" s="266" t="s">
        <v>1209</v>
      </c>
      <c r="B42" s="6">
        <v>190</v>
      </c>
      <c r="C42" s="6">
        <v>1.6894144845062907E-3</v>
      </c>
    </row>
    <row r="43" spans="1:3" x14ac:dyDescent="0.25">
      <c r="A43" s="266" t="s">
        <v>1210</v>
      </c>
      <c r="B43" s="6">
        <v>17361</v>
      </c>
      <c r="C43" s="6">
        <v>0.15436802560796692</v>
      </c>
    </row>
    <row r="44" spans="1:3" x14ac:dyDescent="0.25">
      <c r="A44" s="266" t="s">
        <v>1211</v>
      </c>
      <c r="B44" s="6">
        <v>10567</v>
      </c>
      <c r="C44" s="6">
        <v>9.3958120304094603E-2</v>
      </c>
    </row>
    <row r="45" spans="1:3" x14ac:dyDescent="0.25">
      <c r="A45" s="266" t="s">
        <v>1215</v>
      </c>
      <c r="B45" s="6">
        <v>12438</v>
      </c>
      <c r="C45" s="6">
        <v>0.11059440714889077</v>
      </c>
    </row>
    <row r="46" spans="1:3" x14ac:dyDescent="0.25">
      <c r="A46" s="264" t="s">
        <v>1114</v>
      </c>
      <c r="B46" s="6">
        <v>28671</v>
      </c>
      <c r="C46" s="6">
        <v>1</v>
      </c>
    </row>
    <row r="47" spans="1:3" x14ac:dyDescent="0.25">
      <c r="A47" s="266" t="s">
        <v>893</v>
      </c>
      <c r="B47" s="6">
        <v>168</v>
      </c>
      <c r="C47" s="6">
        <v>5.8595793659098044E-3</v>
      </c>
    </row>
    <row r="48" spans="1:3" x14ac:dyDescent="0.25">
      <c r="A48" s="266" t="s">
        <v>1168</v>
      </c>
      <c r="B48" s="6">
        <v>6452</v>
      </c>
      <c r="C48" s="6">
        <v>0.22503575040982177</v>
      </c>
    </row>
    <row r="49" spans="1:3" x14ac:dyDescent="0.25">
      <c r="A49" s="266" t="s">
        <v>1203</v>
      </c>
      <c r="B49" s="6">
        <v>10</v>
      </c>
      <c r="C49" s="6">
        <v>3.4878448606605978E-4</v>
      </c>
    </row>
    <row r="50" spans="1:3" x14ac:dyDescent="0.25">
      <c r="A50" s="266" t="s">
        <v>1204</v>
      </c>
      <c r="B50" s="6">
        <v>2382</v>
      </c>
      <c r="C50" s="6">
        <v>8.3080464580935445E-2</v>
      </c>
    </row>
    <row r="51" spans="1:3" x14ac:dyDescent="0.25">
      <c r="A51" s="266" t="s">
        <v>1205</v>
      </c>
      <c r="B51" s="6">
        <v>6351</v>
      </c>
      <c r="C51" s="6">
        <v>0.22151302710055457</v>
      </c>
    </row>
    <row r="52" spans="1:3" x14ac:dyDescent="0.25">
      <c r="A52" s="266" t="s">
        <v>1209</v>
      </c>
      <c r="B52" s="6">
        <v>25</v>
      </c>
      <c r="C52" s="6">
        <v>8.7196121516514946E-4</v>
      </c>
    </row>
    <row r="53" spans="1:3" x14ac:dyDescent="0.25">
      <c r="A53" s="266" t="s">
        <v>1210</v>
      </c>
      <c r="B53" s="6">
        <v>4094</v>
      </c>
      <c r="C53" s="6">
        <v>0.14279236859544486</v>
      </c>
    </row>
    <row r="54" spans="1:3" x14ac:dyDescent="0.25">
      <c r="A54" s="266" t="s">
        <v>1211</v>
      </c>
      <c r="B54" s="6">
        <v>4193</v>
      </c>
      <c r="C54" s="6">
        <v>0.14624533500749887</v>
      </c>
    </row>
    <row r="55" spans="1:3" x14ac:dyDescent="0.25">
      <c r="A55" s="266" t="s">
        <v>1215</v>
      </c>
      <c r="B55" s="6">
        <v>4996</v>
      </c>
      <c r="C55" s="6">
        <v>0.17425272923860347</v>
      </c>
    </row>
    <row r="56" spans="1:3" x14ac:dyDescent="0.25">
      <c r="A56" s="264" t="s">
        <v>299</v>
      </c>
      <c r="B56" s="6">
        <v>398706</v>
      </c>
      <c r="C56" s="6">
        <v>1</v>
      </c>
    </row>
    <row r="57" spans="1:3" x14ac:dyDescent="0.25">
      <c r="A57" s="266" t="s">
        <v>893</v>
      </c>
      <c r="B57" s="6">
        <v>5905</v>
      </c>
      <c r="C57" s="6">
        <v>1.4810411681790592E-2</v>
      </c>
    </row>
    <row r="58" spans="1:3" x14ac:dyDescent="0.25">
      <c r="A58" s="266" t="s">
        <v>1168</v>
      </c>
      <c r="B58" s="6">
        <v>85352</v>
      </c>
      <c r="C58" s="6">
        <v>0.21407252461713644</v>
      </c>
    </row>
    <row r="59" spans="1:3" x14ac:dyDescent="0.25">
      <c r="A59" s="266" t="s">
        <v>1203</v>
      </c>
      <c r="B59" s="6">
        <v>2340</v>
      </c>
      <c r="C59" s="6">
        <v>5.8689861702607938E-3</v>
      </c>
    </row>
    <row r="60" spans="1:3" x14ac:dyDescent="0.25">
      <c r="A60" s="266" t="s">
        <v>1204</v>
      </c>
      <c r="B60" s="6">
        <v>46333</v>
      </c>
      <c r="C60" s="6">
        <v>0.11620843428491169</v>
      </c>
    </row>
    <row r="61" spans="1:3" x14ac:dyDescent="0.25">
      <c r="A61" s="266" t="s">
        <v>1205</v>
      </c>
      <c r="B61" s="6">
        <v>114865</v>
      </c>
      <c r="C61" s="6">
        <v>0.28809448566111373</v>
      </c>
    </row>
    <row r="62" spans="1:3" x14ac:dyDescent="0.25">
      <c r="A62" s="266" t="s">
        <v>1209</v>
      </c>
      <c r="B62" s="6">
        <v>246</v>
      </c>
      <c r="C62" s="6">
        <v>6.1699598200177575E-4</v>
      </c>
    </row>
    <row r="63" spans="1:3" x14ac:dyDescent="0.25">
      <c r="A63" s="266" t="s">
        <v>1210</v>
      </c>
      <c r="B63" s="6">
        <v>98396</v>
      </c>
      <c r="C63" s="6">
        <v>0.24678836034571841</v>
      </c>
    </row>
    <row r="64" spans="1:3" x14ac:dyDescent="0.25">
      <c r="A64" s="266" t="s">
        <v>1211</v>
      </c>
      <c r="B64" s="6">
        <v>36219</v>
      </c>
      <c r="C64" s="6">
        <v>9.084137183789559E-2</v>
      </c>
    </row>
    <row r="65" spans="1:3" x14ac:dyDescent="0.25">
      <c r="A65" s="266" t="s">
        <v>1215</v>
      </c>
      <c r="B65" s="6">
        <v>9050</v>
      </c>
      <c r="C65" s="6">
        <v>2.269842941917102E-2</v>
      </c>
    </row>
    <row r="66" spans="1:3" x14ac:dyDescent="0.25">
      <c r="A66" s="264" t="s">
        <v>688</v>
      </c>
      <c r="B66" s="6">
        <v>1387347</v>
      </c>
      <c r="C66" s="6">
        <v>6</v>
      </c>
    </row>
  </sheetData>
  <mergeCells count="1">
    <mergeCell ref="A3:B3"/>
  </mergeCells>
  <hyperlinks>
    <hyperlink ref="A3:B3" location="Índice!A1" display="Regresar al Í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BE31"/>
  <sheetViews>
    <sheetView workbookViewId="0"/>
  </sheetViews>
  <sheetFormatPr baseColWidth="10" defaultRowHeight="15" x14ac:dyDescent="0.25"/>
  <cols>
    <col min="1" max="1" width="23.42578125" customWidth="1"/>
    <col min="3" max="3" width="11.85546875" bestFit="1" customWidth="1"/>
    <col min="42" max="43" width="11.42578125" customWidth="1"/>
  </cols>
  <sheetData>
    <row r="1" spans="1:57" x14ac:dyDescent="0.25">
      <c r="A1" t="s">
        <v>1292</v>
      </c>
      <c r="BE1" t="s">
        <v>1272</v>
      </c>
    </row>
    <row r="2" spans="1:57" x14ac:dyDescent="0.25">
      <c r="A2" s="47" t="s">
        <v>1273</v>
      </c>
    </row>
    <row r="3" spans="1:57" x14ac:dyDescent="0.25">
      <c r="A3" s="292" t="s">
        <v>1327</v>
      </c>
      <c r="B3" s="292"/>
    </row>
    <row r="4" spans="1:57" x14ac:dyDescent="0.25">
      <c r="B4" s="283"/>
      <c r="C4" s="283"/>
      <c r="D4" s="283"/>
      <c r="E4" s="283"/>
      <c r="F4" s="283"/>
    </row>
    <row r="5" spans="1:57" ht="31.5" customHeight="1" x14ac:dyDescent="0.25">
      <c r="A5" s="282" t="s">
        <v>503</v>
      </c>
      <c r="B5" s="281" t="s">
        <v>1259</v>
      </c>
      <c r="C5" s="281" t="s">
        <v>1258</v>
      </c>
      <c r="D5" s="281" t="s">
        <v>1257</v>
      </c>
      <c r="E5" s="281" t="s">
        <v>1256</v>
      </c>
      <c r="F5" s="281" t="s">
        <v>1255</v>
      </c>
    </row>
    <row r="6" spans="1:57" x14ac:dyDescent="0.25">
      <c r="A6" s="280" t="s">
        <v>1249</v>
      </c>
      <c r="B6" s="279">
        <v>48</v>
      </c>
      <c r="C6" s="279">
        <v>17</v>
      </c>
      <c r="D6" s="279">
        <v>8</v>
      </c>
      <c r="E6" s="279">
        <v>35</v>
      </c>
      <c r="F6" s="279">
        <v>55</v>
      </c>
    </row>
    <row r="7" spans="1:57" x14ac:dyDescent="0.25">
      <c r="A7" s="273" t="s">
        <v>1248</v>
      </c>
      <c r="B7" s="275">
        <v>50</v>
      </c>
      <c r="C7" s="275">
        <v>17</v>
      </c>
      <c r="D7" s="275">
        <v>8</v>
      </c>
      <c r="E7" s="275">
        <v>34</v>
      </c>
      <c r="F7" s="275">
        <v>55</v>
      </c>
    </row>
    <row r="8" spans="1:57" x14ac:dyDescent="0.25">
      <c r="A8" s="278" t="s">
        <v>1247</v>
      </c>
      <c r="B8" s="275">
        <v>55</v>
      </c>
      <c r="C8" s="275">
        <v>17</v>
      </c>
      <c r="D8" s="275">
        <v>8</v>
      </c>
      <c r="E8" s="275">
        <v>34</v>
      </c>
      <c r="F8" s="275">
        <v>50</v>
      </c>
    </row>
    <row r="9" spans="1:57" x14ac:dyDescent="0.25">
      <c r="A9" s="278" t="s">
        <v>1246</v>
      </c>
      <c r="B9" s="275">
        <v>55</v>
      </c>
      <c r="C9" s="275">
        <v>21</v>
      </c>
      <c r="D9" s="275">
        <v>9</v>
      </c>
      <c r="E9" s="275">
        <v>42</v>
      </c>
      <c r="F9" s="275">
        <v>50</v>
      </c>
    </row>
    <row r="10" spans="1:57" x14ac:dyDescent="0.25">
      <c r="A10" s="273" t="s">
        <v>1245</v>
      </c>
      <c r="B10" s="276">
        <v>55</v>
      </c>
      <c r="C10" s="276">
        <v>21</v>
      </c>
      <c r="D10" s="276">
        <v>8</v>
      </c>
      <c r="E10" s="276">
        <v>37</v>
      </c>
      <c r="F10" s="276">
        <v>55</v>
      </c>
    </row>
    <row r="11" spans="1:57" x14ac:dyDescent="0.25">
      <c r="A11" s="277" t="s">
        <v>1244</v>
      </c>
      <c r="B11" s="276">
        <v>55</v>
      </c>
      <c r="C11" s="276">
        <v>21</v>
      </c>
      <c r="D11" s="276">
        <v>8</v>
      </c>
      <c r="E11" s="276">
        <v>37</v>
      </c>
      <c r="F11" s="276">
        <v>55</v>
      </c>
    </row>
    <row r="12" spans="1:57" x14ac:dyDescent="0.25">
      <c r="A12" s="273" t="s">
        <v>1243</v>
      </c>
      <c r="B12" s="275">
        <v>50</v>
      </c>
      <c r="C12" s="275">
        <v>21</v>
      </c>
      <c r="D12" s="275">
        <v>8</v>
      </c>
      <c r="E12" s="275">
        <v>40</v>
      </c>
      <c r="F12" s="275">
        <v>50</v>
      </c>
    </row>
    <row r="13" spans="1:57" x14ac:dyDescent="0.25">
      <c r="A13" s="273" t="s">
        <v>1242</v>
      </c>
      <c r="B13" s="275">
        <v>54</v>
      </c>
      <c r="C13" s="275">
        <v>21</v>
      </c>
      <c r="D13" s="275">
        <v>8</v>
      </c>
      <c r="E13" s="275">
        <v>40</v>
      </c>
      <c r="F13" s="275">
        <v>50</v>
      </c>
    </row>
    <row r="14" spans="1:57" x14ac:dyDescent="0.25">
      <c r="A14" s="273" t="s">
        <v>1241</v>
      </c>
      <c r="B14" s="275">
        <v>50</v>
      </c>
      <c r="C14" s="275">
        <v>21</v>
      </c>
      <c r="D14" s="275">
        <v>8</v>
      </c>
      <c r="E14" s="275">
        <v>40</v>
      </c>
      <c r="F14" s="275">
        <v>50</v>
      </c>
    </row>
    <row r="15" spans="1:57" x14ac:dyDescent="0.25">
      <c r="A15" s="273" t="s">
        <v>1240</v>
      </c>
      <c r="B15" s="275">
        <v>52</v>
      </c>
      <c r="C15" s="275">
        <v>21</v>
      </c>
      <c r="D15" s="275">
        <v>9</v>
      </c>
      <c r="E15" s="275">
        <v>42</v>
      </c>
      <c r="F15" s="275">
        <v>50</v>
      </c>
    </row>
    <row r="16" spans="1:57" x14ac:dyDescent="0.25">
      <c r="A16" s="273" t="s">
        <v>1239</v>
      </c>
      <c r="B16" s="275">
        <v>65</v>
      </c>
      <c r="C16" s="275">
        <v>21</v>
      </c>
      <c r="D16" s="275">
        <v>20</v>
      </c>
      <c r="E16" s="275">
        <v>43</v>
      </c>
      <c r="F16" s="275">
        <v>35</v>
      </c>
    </row>
    <row r="17" spans="1:6" x14ac:dyDescent="0.25">
      <c r="A17" s="273" t="s">
        <v>1238</v>
      </c>
      <c r="B17" s="275">
        <v>65</v>
      </c>
      <c r="C17" s="275">
        <v>21</v>
      </c>
      <c r="D17" s="275">
        <v>24</v>
      </c>
      <c r="E17" s="275">
        <v>44</v>
      </c>
      <c r="F17" s="275">
        <v>65</v>
      </c>
    </row>
    <row r="18" spans="1:6" x14ac:dyDescent="0.25">
      <c r="A18" s="273" t="s">
        <v>1237</v>
      </c>
      <c r="B18" s="274">
        <v>65</v>
      </c>
      <c r="C18" s="274">
        <v>21</v>
      </c>
      <c r="D18" s="274">
        <v>25</v>
      </c>
      <c r="E18" s="274">
        <v>44</v>
      </c>
      <c r="F18" s="274">
        <v>65</v>
      </c>
    </row>
    <row r="19" spans="1:6" x14ac:dyDescent="0.25">
      <c r="A19" s="273" t="s">
        <v>1236</v>
      </c>
      <c r="B19" s="274">
        <v>60</v>
      </c>
      <c r="C19" s="274">
        <v>21</v>
      </c>
      <c r="D19" s="274">
        <v>25</v>
      </c>
      <c r="E19" s="274">
        <v>42</v>
      </c>
      <c r="F19" s="274">
        <v>60</v>
      </c>
    </row>
    <row r="20" spans="1:6" x14ac:dyDescent="0.25">
      <c r="A20" s="273" t="s">
        <v>1235</v>
      </c>
      <c r="B20" s="275">
        <v>63</v>
      </c>
      <c r="C20" s="275">
        <v>21</v>
      </c>
      <c r="D20" s="275">
        <v>25</v>
      </c>
      <c r="E20" s="275">
        <v>42</v>
      </c>
      <c r="F20" s="275">
        <v>60</v>
      </c>
    </row>
    <row r="21" spans="1:6" x14ac:dyDescent="0.25">
      <c r="A21" s="273" t="s">
        <v>1234</v>
      </c>
      <c r="B21" s="274">
        <v>65</v>
      </c>
      <c r="C21" s="274">
        <v>21</v>
      </c>
      <c r="D21" s="274">
        <v>23</v>
      </c>
      <c r="E21" s="274">
        <v>42</v>
      </c>
      <c r="F21" s="274">
        <v>65</v>
      </c>
    </row>
    <row r="22" spans="1:6" x14ac:dyDescent="0.25">
      <c r="A22" s="273" t="s">
        <v>1233</v>
      </c>
      <c r="B22" s="274">
        <v>65</v>
      </c>
      <c r="C22" s="274">
        <v>21</v>
      </c>
      <c r="D22" s="274">
        <v>23</v>
      </c>
      <c r="E22" s="274">
        <v>44</v>
      </c>
      <c r="F22" s="274">
        <v>65</v>
      </c>
    </row>
    <row r="23" spans="1:6" x14ac:dyDescent="0.25">
      <c r="A23" s="273" t="s">
        <v>1232</v>
      </c>
      <c r="B23" s="274">
        <v>65</v>
      </c>
      <c r="C23" s="274">
        <v>21</v>
      </c>
      <c r="D23" s="274">
        <v>23</v>
      </c>
      <c r="E23" s="274">
        <v>42</v>
      </c>
      <c r="F23" s="274">
        <v>60</v>
      </c>
    </row>
    <row r="24" spans="1:6" x14ac:dyDescent="0.25">
      <c r="A24" s="273" t="s">
        <v>1231</v>
      </c>
      <c r="B24" s="272">
        <v>65</v>
      </c>
      <c r="C24" s="272">
        <v>21</v>
      </c>
      <c r="D24" s="272">
        <v>23</v>
      </c>
      <c r="E24" s="272">
        <v>44</v>
      </c>
      <c r="F24" s="272">
        <v>65</v>
      </c>
    </row>
    <row r="25" spans="1:6" x14ac:dyDescent="0.25">
      <c r="A25" s="290" t="s">
        <v>723</v>
      </c>
      <c r="B25" s="291">
        <f>B24/B6-1</f>
        <v>0.35416666666666674</v>
      </c>
      <c r="C25" s="291">
        <f t="shared" ref="C25:F25" si="0">C24/C6-1</f>
        <v>0.23529411764705888</v>
      </c>
      <c r="D25" s="291">
        <f>D24/D6-1</f>
        <v>1.875</v>
      </c>
      <c r="E25" s="291">
        <f t="shared" si="0"/>
        <v>0.25714285714285712</v>
      </c>
      <c r="F25" s="291">
        <f t="shared" si="0"/>
        <v>0.18181818181818188</v>
      </c>
    </row>
    <row r="29" spans="1:6" x14ac:dyDescent="0.25">
      <c r="A29" t="s">
        <v>1292</v>
      </c>
    </row>
    <row r="30" spans="1:6" x14ac:dyDescent="0.25">
      <c r="A30" s="301" t="s">
        <v>1321</v>
      </c>
      <c r="B30" s="281" t="s">
        <v>1259</v>
      </c>
      <c r="C30" s="281" t="s">
        <v>1258</v>
      </c>
      <c r="D30" s="281" t="s">
        <v>1257</v>
      </c>
      <c r="E30" s="281" t="s">
        <v>1256</v>
      </c>
      <c r="F30" s="281" t="s">
        <v>1255</v>
      </c>
    </row>
    <row r="31" spans="1:6" x14ac:dyDescent="0.25">
      <c r="A31" s="301"/>
      <c r="B31" s="291">
        <v>0.35416666666666674</v>
      </c>
      <c r="C31" s="291">
        <v>0.23529411764705888</v>
      </c>
      <c r="D31" s="291">
        <v>1.875</v>
      </c>
      <c r="E31" s="291">
        <v>0.25714285714285712</v>
      </c>
      <c r="F31" s="291">
        <v>0.18181818181818188</v>
      </c>
    </row>
  </sheetData>
  <mergeCells count="2">
    <mergeCell ref="A30:A31"/>
    <mergeCell ref="A3:B3"/>
  </mergeCells>
  <hyperlinks>
    <hyperlink ref="A3:B3" location="Índice!A1" display="Regresar al Índice"/>
  </hyperlink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F33"/>
  <sheetViews>
    <sheetView workbookViewId="0">
      <selection activeCell="A3" sqref="A3:B3"/>
    </sheetView>
  </sheetViews>
  <sheetFormatPr baseColWidth="10" defaultRowHeight="15" x14ac:dyDescent="0.25"/>
  <cols>
    <col min="1" max="1" width="23.5703125" customWidth="1"/>
  </cols>
  <sheetData>
    <row r="1" spans="1:6" x14ac:dyDescent="0.25">
      <c r="A1" t="s">
        <v>1293</v>
      </c>
    </row>
    <row r="2" spans="1:6" x14ac:dyDescent="0.25">
      <c r="A2" s="47" t="s">
        <v>1273</v>
      </c>
    </row>
    <row r="3" spans="1:6" x14ac:dyDescent="0.25">
      <c r="A3" s="292" t="s">
        <v>1327</v>
      </c>
      <c r="B3" s="292"/>
    </row>
    <row r="5" spans="1:6" ht="30" x14ac:dyDescent="0.25">
      <c r="A5" s="282" t="s">
        <v>503</v>
      </c>
      <c r="B5" s="281" t="s">
        <v>1259</v>
      </c>
      <c r="C5" s="281" t="s">
        <v>1271</v>
      </c>
      <c r="D5" s="281" t="s">
        <v>1257</v>
      </c>
      <c r="E5" s="281" t="s">
        <v>1267</v>
      </c>
      <c r="F5" s="281" t="s">
        <v>1261</v>
      </c>
    </row>
    <row r="6" spans="1:6" x14ac:dyDescent="0.25">
      <c r="A6" s="280" t="s">
        <v>1249</v>
      </c>
      <c r="B6" s="284">
        <v>30</v>
      </c>
      <c r="C6" s="284">
        <v>16</v>
      </c>
      <c r="D6" s="284">
        <v>4.6399999999999997</v>
      </c>
      <c r="E6" s="284">
        <v>10</v>
      </c>
      <c r="F6" s="284">
        <v>5</v>
      </c>
    </row>
    <row r="7" spans="1:6" x14ac:dyDescent="0.25">
      <c r="A7" s="273" t="s">
        <v>1248</v>
      </c>
      <c r="B7" s="285">
        <v>30</v>
      </c>
      <c r="C7" s="285">
        <v>19.600000000000001</v>
      </c>
      <c r="D7" s="285">
        <v>4.29</v>
      </c>
      <c r="E7" s="285">
        <v>10</v>
      </c>
      <c r="F7" s="285">
        <v>10</v>
      </c>
    </row>
    <row r="8" spans="1:6" x14ac:dyDescent="0.25">
      <c r="A8" s="278" t="s">
        <v>1247</v>
      </c>
      <c r="B8" s="285">
        <v>30</v>
      </c>
      <c r="C8" s="285">
        <v>19.600000000000001</v>
      </c>
      <c r="D8" s="285">
        <v>5.71</v>
      </c>
      <c r="E8" s="285">
        <v>10</v>
      </c>
      <c r="F8" s="285">
        <v>10</v>
      </c>
    </row>
    <row r="9" spans="1:6" x14ac:dyDescent="0.25">
      <c r="A9" s="278" t="s">
        <v>1246</v>
      </c>
      <c r="B9" s="285">
        <v>50</v>
      </c>
      <c r="C9" s="285">
        <v>19.600000000000001</v>
      </c>
      <c r="D9" s="285">
        <v>5.71</v>
      </c>
      <c r="E9" s="285">
        <v>10</v>
      </c>
      <c r="F9" s="285">
        <v>10</v>
      </c>
    </row>
    <row r="10" spans="1:6" x14ac:dyDescent="0.25">
      <c r="A10" s="273" t="s">
        <v>1245</v>
      </c>
      <c r="B10" s="286">
        <v>50</v>
      </c>
      <c r="C10" s="286">
        <v>19.600000000000001</v>
      </c>
      <c r="D10" s="286">
        <v>5.71</v>
      </c>
      <c r="E10" s="286">
        <v>10</v>
      </c>
      <c r="F10" s="286">
        <v>10</v>
      </c>
    </row>
    <row r="11" spans="1:6" x14ac:dyDescent="0.25">
      <c r="A11" s="277" t="s">
        <v>1244</v>
      </c>
      <c r="B11" s="286">
        <v>50</v>
      </c>
      <c r="C11" s="286">
        <v>19.600000000000001</v>
      </c>
      <c r="D11" s="286">
        <v>5.71</v>
      </c>
      <c r="E11" s="286">
        <v>10</v>
      </c>
      <c r="F11" s="286">
        <v>10</v>
      </c>
    </row>
    <row r="12" spans="1:6" x14ac:dyDescent="0.25">
      <c r="A12" s="273" t="s">
        <v>1243</v>
      </c>
      <c r="B12" s="285">
        <v>55</v>
      </c>
      <c r="C12" s="285">
        <v>21.2</v>
      </c>
      <c r="D12" s="285">
        <v>10</v>
      </c>
      <c r="E12" s="285">
        <v>13.5</v>
      </c>
      <c r="F12" s="285">
        <v>10</v>
      </c>
    </row>
    <row r="13" spans="1:6" x14ac:dyDescent="0.25">
      <c r="A13" s="273" t="s">
        <v>1242</v>
      </c>
      <c r="B13" s="285">
        <v>55</v>
      </c>
      <c r="C13" s="285">
        <v>21.2</v>
      </c>
      <c r="D13" s="285">
        <v>11.79</v>
      </c>
      <c r="E13" s="285">
        <v>13</v>
      </c>
      <c r="F13" s="285">
        <v>10</v>
      </c>
    </row>
    <row r="14" spans="1:6" x14ac:dyDescent="0.25">
      <c r="A14" s="273" t="s">
        <v>1241</v>
      </c>
      <c r="B14" s="285">
        <v>55</v>
      </c>
      <c r="C14" s="285">
        <v>21.2</v>
      </c>
      <c r="D14" s="285">
        <v>10</v>
      </c>
      <c r="E14" s="285">
        <v>13</v>
      </c>
      <c r="F14" s="285">
        <v>10</v>
      </c>
    </row>
    <row r="15" spans="1:6" x14ac:dyDescent="0.25">
      <c r="A15" s="273" t="s">
        <v>1240</v>
      </c>
      <c r="B15" s="285">
        <v>55</v>
      </c>
      <c r="C15" s="285">
        <v>21</v>
      </c>
      <c r="D15" s="285">
        <v>10</v>
      </c>
      <c r="E15" s="285">
        <v>13</v>
      </c>
      <c r="F15" s="285">
        <v>9</v>
      </c>
    </row>
    <row r="16" spans="1:6" x14ac:dyDescent="0.25">
      <c r="A16" s="273" t="s">
        <v>1239</v>
      </c>
      <c r="B16" s="287">
        <v>55</v>
      </c>
      <c r="C16" s="287">
        <v>19.8</v>
      </c>
      <c r="D16" s="287">
        <v>14.29</v>
      </c>
      <c r="E16" s="287">
        <v>14</v>
      </c>
      <c r="F16" s="287">
        <v>10</v>
      </c>
    </row>
    <row r="17" spans="1:6" x14ac:dyDescent="0.25">
      <c r="A17" s="273" t="s">
        <v>1238</v>
      </c>
      <c r="B17" s="275">
        <v>55</v>
      </c>
      <c r="C17" s="275">
        <v>19.8</v>
      </c>
      <c r="D17" s="275">
        <v>17.86</v>
      </c>
      <c r="E17" s="275">
        <v>14</v>
      </c>
      <c r="F17" s="275">
        <v>10</v>
      </c>
    </row>
    <row r="18" spans="1:6" x14ac:dyDescent="0.25">
      <c r="A18" s="273" t="s">
        <v>1237</v>
      </c>
      <c r="B18" s="275">
        <v>55</v>
      </c>
      <c r="C18" s="275">
        <v>19.8</v>
      </c>
      <c r="D18" s="275">
        <v>14.29</v>
      </c>
      <c r="E18" s="275">
        <v>14</v>
      </c>
      <c r="F18" s="275">
        <v>10</v>
      </c>
    </row>
    <row r="19" spans="1:6" x14ac:dyDescent="0.25">
      <c r="A19" s="273" t="s">
        <v>1236</v>
      </c>
      <c r="B19" s="275">
        <v>55</v>
      </c>
      <c r="C19" s="275">
        <v>19.8</v>
      </c>
      <c r="D19" s="275">
        <v>14.29</v>
      </c>
      <c r="E19" s="275">
        <v>14</v>
      </c>
      <c r="F19" s="275">
        <v>10</v>
      </c>
    </row>
    <row r="20" spans="1:6" x14ac:dyDescent="0.25">
      <c r="A20" s="273" t="s">
        <v>1235</v>
      </c>
      <c r="B20" s="275">
        <v>55</v>
      </c>
      <c r="C20" s="275">
        <v>19.8</v>
      </c>
      <c r="D20" s="275">
        <v>14.29</v>
      </c>
      <c r="E20" s="275">
        <v>14</v>
      </c>
      <c r="F20" s="275">
        <v>10</v>
      </c>
    </row>
    <row r="21" spans="1:6" x14ac:dyDescent="0.25">
      <c r="A21" s="273" t="s">
        <v>1234</v>
      </c>
      <c r="B21" s="275">
        <v>55</v>
      </c>
      <c r="C21" s="275">
        <v>19.8</v>
      </c>
      <c r="D21" s="275">
        <v>14.29</v>
      </c>
      <c r="E21" s="275">
        <v>14</v>
      </c>
      <c r="F21" s="275">
        <v>10</v>
      </c>
    </row>
    <row r="22" spans="1:6" x14ac:dyDescent="0.25">
      <c r="A22" s="273" t="s">
        <v>1233</v>
      </c>
      <c r="B22" s="275">
        <v>55</v>
      </c>
      <c r="C22" s="275">
        <v>19.8</v>
      </c>
      <c r="D22" s="275">
        <v>14.29</v>
      </c>
      <c r="E22" s="275">
        <v>14</v>
      </c>
      <c r="F22" s="275">
        <v>10</v>
      </c>
    </row>
    <row r="23" spans="1:6" x14ac:dyDescent="0.25">
      <c r="A23" s="273" t="s">
        <v>1232</v>
      </c>
      <c r="B23" s="272">
        <v>55</v>
      </c>
      <c r="C23" s="272">
        <v>19.8</v>
      </c>
      <c r="D23" s="272">
        <v>14.29</v>
      </c>
      <c r="E23" s="272">
        <v>14</v>
      </c>
      <c r="F23" s="272">
        <v>10</v>
      </c>
    </row>
    <row r="24" spans="1:6" x14ac:dyDescent="0.25">
      <c r="A24" s="273" t="s">
        <v>1231</v>
      </c>
      <c r="B24" s="272">
        <v>55</v>
      </c>
      <c r="C24" s="272">
        <v>19.8</v>
      </c>
      <c r="D24" s="272">
        <v>14.29</v>
      </c>
      <c r="E24" s="272">
        <v>14</v>
      </c>
      <c r="F24" s="272">
        <v>10</v>
      </c>
    </row>
    <row r="25" spans="1:6" x14ac:dyDescent="0.25">
      <c r="A25" s="290" t="s">
        <v>1322</v>
      </c>
      <c r="B25" s="291">
        <f>B24/B6-1</f>
        <v>0.83333333333333326</v>
      </c>
      <c r="C25" s="291">
        <f t="shared" ref="C25:F25" si="0">C24/C6-1</f>
        <v>0.23750000000000004</v>
      </c>
      <c r="D25" s="291">
        <f t="shared" si="0"/>
        <v>2.0797413793103448</v>
      </c>
      <c r="E25" s="291">
        <f t="shared" si="0"/>
        <v>0.39999999999999991</v>
      </c>
      <c r="F25" s="291">
        <f t="shared" si="0"/>
        <v>1</v>
      </c>
    </row>
    <row r="26" spans="1:6" x14ac:dyDescent="0.25">
      <c r="B26" s="288"/>
      <c r="C26" s="288"/>
      <c r="D26" s="208"/>
      <c r="E26" s="288"/>
      <c r="F26" s="288"/>
    </row>
    <row r="31" spans="1:6" x14ac:dyDescent="0.25">
      <c r="A31" t="s">
        <v>1293</v>
      </c>
    </row>
    <row r="32" spans="1:6" ht="30" x14ac:dyDescent="0.25">
      <c r="A32" s="301" t="s">
        <v>1321</v>
      </c>
      <c r="B32" s="281" t="s">
        <v>1259</v>
      </c>
      <c r="C32" s="281" t="s">
        <v>1271</v>
      </c>
      <c r="D32" s="281" t="s">
        <v>1257</v>
      </c>
      <c r="E32" s="281" t="s">
        <v>1267</v>
      </c>
      <c r="F32" s="281" t="s">
        <v>1261</v>
      </c>
    </row>
    <row r="33" spans="1:6" x14ac:dyDescent="0.25">
      <c r="A33" s="301"/>
      <c r="B33" s="291">
        <v>0.83333333333333326</v>
      </c>
      <c r="C33" s="291">
        <v>0.23750000000000004</v>
      </c>
      <c r="D33" s="291">
        <v>2.0797413793103448</v>
      </c>
      <c r="E33" s="291">
        <v>0.39999999999999991</v>
      </c>
      <c r="F33" s="291">
        <v>1</v>
      </c>
    </row>
  </sheetData>
  <mergeCells count="2">
    <mergeCell ref="A32:A33"/>
    <mergeCell ref="A3:B3"/>
  </mergeCells>
  <hyperlinks>
    <hyperlink ref="A3:B3" location="Índice!A1" display="Regresar al Í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
  <sheetViews>
    <sheetView workbookViewId="0">
      <selection activeCell="A3" sqref="A3:B3"/>
    </sheetView>
  </sheetViews>
  <sheetFormatPr baseColWidth="10" defaultRowHeight="15" x14ac:dyDescent="0.25"/>
  <sheetData>
    <row r="1" spans="1:7" x14ac:dyDescent="0.25">
      <c r="A1" t="s">
        <v>1278</v>
      </c>
    </row>
    <row r="2" spans="1:7" x14ac:dyDescent="0.25">
      <c r="A2" s="47" t="s">
        <v>1273</v>
      </c>
    </row>
    <row r="3" spans="1:7" x14ac:dyDescent="0.25">
      <c r="A3" s="292" t="s">
        <v>1327</v>
      </c>
      <c r="B3" s="292"/>
    </row>
    <row r="5" spans="1:7" x14ac:dyDescent="0.25">
      <c r="A5" s="282" t="s">
        <v>1274</v>
      </c>
      <c r="B5" s="281" t="s">
        <v>1259</v>
      </c>
      <c r="C5" s="281" t="s">
        <v>1269</v>
      </c>
      <c r="D5" s="281" t="s">
        <v>1258</v>
      </c>
      <c r="E5" s="281" t="s">
        <v>1254</v>
      </c>
      <c r="F5" s="281" t="s">
        <v>1268</v>
      </c>
      <c r="G5" s="281" t="s">
        <v>1275</v>
      </c>
    </row>
    <row r="6" spans="1:7" ht="15.75" x14ac:dyDescent="0.25">
      <c r="A6" s="282" t="s">
        <v>1276</v>
      </c>
      <c r="B6" s="289">
        <v>0.26296099708536153</v>
      </c>
      <c r="C6" s="289">
        <v>0.3598127229762792</v>
      </c>
      <c r="D6" s="289">
        <v>0.20642846053319264</v>
      </c>
      <c r="E6" s="289">
        <v>0.19580314509732788</v>
      </c>
      <c r="F6" s="289">
        <v>0.70712590836202682</v>
      </c>
      <c r="G6" s="289">
        <v>0.4960078076247536</v>
      </c>
    </row>
    <row r="8" spans="1:7" ht="30" x14ac:dyDescent="0.25">
      <c r="A8" s="282" t="s">
        <v>1274</v>
      </c>
      <c r="B8" s="281" t="s">
        <v>1266</v>
      </c>
      <c r="C8" s="281" t="s">
        <v>1256</v>
      </c>
      <c r="D8" s="281" t="s">
        <v>1265</v>
      </c>
      <c r="E8" s="281" t="s">
        <v>1262</v>
      </c>
      <c r="F8" s="281" t="s">
        <v>1261</v>
      </c>
      <c r="G8" s="281" t="s">
        <v>1277</v>
      </c>
    </row>
    <row r="9" spans="1:7" ht="15.75" x14ac:dyDescent="0.25">
      <c r="A9" s="282" t="s">
        <v>1276</v>
      </c>
      <c r="B9" s="289">
        <v>0.22310816089394866</v>
      </c>
      <c r="C9" s="289">
        <v>0.27102507002718468</v>
      </c>
      <c r="D9" s="289">
        <v>0.10280359895215263</v>
      </c>
      <c r="E9" s="289">
        <v>0.47530057537488557</v>
      </c>
      <c r="F9" s="289">
        <v>0.15690262865898788</v>
      </c>
      <c r="G9" s="289">
        <v>0.23064122759586569</v>
      </c>
    </row>
  </sheetData>
  <mergeCells count="1">
    <mergeCell ref="A3:B3"/>
  </mergeCells>
  <hyperlinks>
    <hyperlink ref="A3:B3" location="Índice!A1" display="Regresar al Índic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BE32"/>
  <sheetViews>
    <sheetView workbookViewId="0">
      <selection activeCell="A3" sqref="A3:B3"/>
    </sheetView>
  </sheetViews>
  <sheetFormatPr baseColWidth="10" defaultRowHeight="15" x14ac:dyDescent="0.25"/>
  <cols>
    <col min="1" max="1" width="23.42578125" customWidth="1"/>
    <col min="3" max="3" width="11.85546875" bestFit="1" customWidth="1"/>
    <col min="42" max="43" width="11.42578125" customWidth="1"/>
  </cols>
  <sheetData>
    <row r="1" spans="1:57" x14ac:dyDescent="0.25">
      <c r="A1" t="s">
        <v>1294</v>
      </c>
      <c r="BE1" t="s">
        <v>1272</v>
      </c>
    </row>
    <row r="2" spans="1:57" x14ac:dyDescent="0.25">
      <c r="A2" s="47" t="s">
        <v>1273</v>
      </c>
    </row>
    <row r="3" spans="1:57" x14ac:dyDescent="0.25">
      <c r="A3" s="292" t="s">
        <v>1327</v>
      </c>
      <c r="B3" s="292"/>
    </row>
    <row r="5" spans="1:57" ht="30" x14ac:dyDescent="0.25">
      <c r="A5" s="282" t="s">
        <v>503</v>
      </c>
      <c r="B5" s="281" t="s">
        <v>1254</v>
      </c>
      <c r="C5" s="281" t="s">
        <v>1253</v>
      </c>
      <c r="D5" s="281" t="s">
        <v>1252</v>
      </c>
      <c r="E5" s="281" t="s">
        <v>1251</v>
      </c>
      <c r="F5" s="281" t="s">
        <v>1250</v>
      </c>
    </row>
    <row r="6" spans="1:57" x14ac:dyDescent="0.25">
      <c r="A6" s="280" t="s">
        <v>1249</v>
      </c>
      <c r="B6" s="279">
        <v>26</v>
      </c>
      <c r="C6" s="279">
        <v>32</v>
      </c>
      <c r="D6" s="279">
        <v>10</v>
      </c>
      <c r="E6" s="279">
        <v>30</v>
      </c>
      <c r="F6" s="279">
        <v>16</v>
      </c>
    </row>
    <row r="7" spans="1:57" x14ac:dyDescent="0.25">
      <c r="A7" s="273" t="s">
        <v>1248</v>
      </c>
      <c r="B7" s="275">
        <v>25</v>
      </c>
      <c r="C7" s="275">
        <v>32</v>
      </c>
      <c r="D7" s="275">
        <v>10</v>
      </c>
      <c r="E7" s="275">
        <v>30</v>
      </c>
      <c r="F7" s="275">
        <v>16</v>
      </c>
    </row>
    <row r="8" spans="1:57" x14ac:dyDescent="0.25">
      <c r="A8" s="278" t="s">
        <v>1247</v>
      </c>
      <c r="B8" s="275">
        <v>26</v>
      </c>
      <c r="C8" s="275">
        <v>28</v>
      </c>
      <c r="D8" s="275">
        <v>14</v>
      </c>
      <c r="E8" s="275">
        <v>25</v>
      </c>
      <c r="F8" s="275">
        <v>16</v>
      </c>
    </row>
    <row r="9" spans="1:57" x14ac:dyDescent="0.25">
      <c r="A9" s="278" t="s">
        <v>1246</v>
      </c>
      <c r="B9" s="275">
        <v>27</v>
      </c>
      <c r="C9" s="275">
        <v>32</v>
      </c>
      <c r="D9" s="275">
        <v>12</v>
      </c>
      <c r="E9" s="275">
        <v>25</v>
      </c>
      <c r="F9" s="275">
        <v>15</v>
      </c>
    </row>
    <row r="10" spans="1:57" x14ac:dyDescent="0.25">
      <c r="A10" s="273" t="s">
        <v>1245</v>
      </c>
      <c r="B10" s="276">
        <v>26</v>
      </c>
      <c r="C10" s="276">
        <v>32</v>
      </c>
      <c r="D10" s="276">
        <v>12</v>
      </c>
      <c r="E10" s="276">
        <v>25</v>
      </c>
      <c r="F10" s="276">
        <v>15</v>
      </c>
    </row>
    <row r="11" spans="1:57" x14ac:dyDescent="0.25">
      <c r="A11" s="277" t="s">
        <v>1244</v>
      </c>
      <c r="B11" s="276">
        <v>26</v>
      </c>
      <c r="C11" s="276">
        <v>32</v>
      </c>
      <c r="D11" s="276">
        <v>12</v>
      </c>
      <c r="E11" s="276">
        <v>25</v>
      </c>
      <c r="F11" s="276">
        <v>15</v>
      </c>
    </row>
    <row r="12" spans="1:57" x14ac:dyDescent="0.25">
      <c r="A12" s="273" t="s">
        <v>1243</v>
      </c>
      <c r="B12" s="275">
        <v>22</v>
      </c>
      <c r="C12" s="275">
        <v>26</v>
      </c>
      <c r="D12" s="275">
        <v>10</v>
      </c>
      <c r="E12" s="275">
        <v>15</v>
      </c>
      <c r="F12" s="275">
        <v>13</v>
      </c>
    </row>
    <row r="13" spans="1:57" x14ac:dyDescent="0.25">
      <c r="A13" s="273" t="s">
        <v>1242</v>
      </c>
      <c r="B13" s="275">
        <v>22</v>
      </c>
      <c r="C13" s="275">
        <v>26</v>
      </c>
      <c r="D13" s="275">
        <v>10</v>
      </c>
      <c r="E13" s="275">
        <v>15</v>
      </c>
      <c r="F13" s="275">
        <v>13</v>
      </c>
    </row>
    <row r="14" spans="1:57" x14ac:dyDescent="0.25">
      <c r="A14" s="273" t="s">
        <v>1241</v>
      </c>
      <c r="B14" s="275">
        <v>22</v>
      </c>
      <c r="C14" s="275">
        <v>26</v>
      </c>
      <c r="D14" s="275">
        <v>10</v>
      </c>
      <c r="E14" s="275">
        <v>20</v>
      </c>
      <c r="F14" s="275">
        <v>13</v>
      </c>
    </row>
    <row r="15" spans="1:57" x14ac:dyDescent="0.25">
      <c r="A15" s="273" t="s">
        <v>1240</v>
      </c>
      <c r="B15" s="275">
        <v>22</v>
      </c>
      <c r="C15" s="275">
        <v>26</v>
      </c>
      <c r="D15" s="275">
        <v>10</v>
      </c>
      <c r="E15" s="275">
        <v>21</v>
      </c>
      <c r="F15" s="275">
        <v>12</v>
      </c>
    </row>
    <row r="16" spans="1:57" x14ac:dyDescent="0.25">
      <c r="A16" s="273" t="s">
        <v>1239</v>
      </c>
      <c r="B16" s="275">
        <v>18</v>
      </c>
      <c r="C16" s="275">
        <v>18</v>
      </c>
      <c r="D16" s="275">
        <v>13</v>
      </c>
      <c r="E16" s="275">
        <v>21</v>
      </c>
      <c r="F16" s="275">
        <v>12</v>
      </c>
    </row>
    <row r="17" spans="1:6" x14ac:dyDescent="0.25">
      <c r="A17" s="273" t="s">
        <v>1238</v>
      </c>
      <c r="B17" s="275">
        <v>18</v>
      </c>
      <c r="C17" s="275">
        <v>22</v>
      </c>
      <c r="D17" s="275">
        <v>11</v>
      </c>
      <c r="E17" s="275">
        <v>15</v>
      </c>
      <c r="F17" s="275">
        <v>12</v>
      </c>
    </row>
    <row r="18" spans="1:6" x14ac:dyDescent="0.25">
      <c r="A18" s="273" t="s">
        <v>1237</v>
      </c>
      <c r="B18" s="274">
        <v>18</v>
      </c>
      <c r="C18" s="274">
        <v>22</v>
      </c>
      <c r="D18" s="274">
        <v>11</v>
      </c>
      <c r="E18" s="274">
        <v>15</v>
      </c>
      <c r="F18" s="274">
        <v>12</v>
      </c>
    </row>
    <row r="19" spans="1:6" x14ac:dyDescent="0.25">
      <c r="A19" s="273" t="s">
        <v>1236</v>
      </c>
      <c r="B19" s="274">
        <v>18</v>
      </c>
      <c r="C19" s="274">
        <v>22</v>
      </c>
      <c r="D19" s="274">
        <v>10</v>
      </c>
      <c r="E19" s="274">
        <v>15</v>
      </c>
      <c r="F19" s="274">
        <v>13</v>
      </c>
    </row>
    <row r="20" spans="1:6" x14ac:dyDescent="0.25">
      <c r="A20" s="273" t="s">
        <v>1235</v>
      </c>
      <c r="B20" s="275">
        <v>18</v>
      </c>
      <c r="C20" s="275">
        <v>22</v>
      </c>
      <c r="D20" s="275">
        <v>10</v>
      </c>
      <c r="E20" s="275">
        <v>15</v>
      </c>
      <c r="F20" s="275">
        <v>13</v>
      </c>
    </row>
    <row r="21" spans="1:6" x14ac:dyDescent="0.25">
      <c r="A21" s="273" t="s">
        <v>1234</v>
      </c>
      <c r="B21" s="275">
        <v>16</v>
      </c>
      <c r="C21" s="274">
        <v>22</v>
      </c>
      <c r="D21" s="274">
        <v>10</v>
      </c>
      <c r="E21" s="275">
        <v>15</v>
      </c>
      <c r="F21" s="274">
        <v>13</v>
      </c>
    </row>
    <row r="22" spans="1:6" x14ac:dyDescent="0.25">
      <c r="A22" s="273" t="s">
        <v>1233</v>
      </c>
      <c r="B22" s="274">
        <v>16</v>
      </c>
      <c r="C22" s="274">
        <v>22</v>
      </c>
      <c r="D22" s="274">
        <v>9</v>
      </c>
      <c r="E22" s="274">
        <v>15</v>
      </c>
      <c r="F22" s="274">
        <v>13</v>
      </c>
    </row>
    <row r="23" spans="1:6" x14ac:dyDescent="0.25">
      <c r="A23" s="273" t="s">
        <v>1232</v>
      </c>
      <c r="B23" s="272">
        <v>16</v>
      </c>
      <c r="C23" s="274">
        <v>20</v>
      </c>
      <c r="D23" s="272">
        <v>9</v>
      </c>
      <c r="E23" s="272">
        <v>15</v>
      </c>
      <c r="F23" s="272">
        <v>13</v>
      </c>
    </row>
    <row r="24" spans="1:6" x14ac:dyDescent="0.25">
      <c r="A24" s="273" t="s">
        <v>1231</v>
      </c>
      <c r="B24" s="272">
        <v>16</v>
      </c>
      <c r="C24" s="272">
        <v>18</v>
      </c>
      <c r="D24" s="272">
        <v>9</v>
      </c>
      <c r="E24" s="272">
        <v>15</v>
      </c>
      <c r="F24" s="272">
        <v>13</v>
      </c>
    </row>
    <row r="25" spans="1:6" x14ac:dyDescent="0.25">
      <c r="A25" s="290" t="s">
        <v>723</v>
      </c>
      <c r="B25" s="291">
        <f>B24/B6-1</f>
        <v>-0.38461538461538458</v>
      </c>
      <c r="C25" s="291">
        <f t="shared" ref="C25:F25" si="0">C24/C6-1</f>
        <v>-0.4375</v>
      </c>
      <c r="D25" s="291">
        <f t="shared" si="0"/>
        <v>-9.9999999999999978E-2</v>
      </c>
      <c r="E25" s="291">
        <f t="shared" si="0"/>
        <v>-0.5</v>
      </c>
      <c r="F25" s="291">
        <f t="shared" si="0"/>
        <v>-0.1875</v>
      </c>
    </row>
    <row r="30" spans="1:6" x14ac:dyDescent="0.25">
      <c r="A30" t="s">
        <v>1294</v>
      </c>
    </row>
    <row r="31" spans="1:6" ht="30" x14ac:dyDescent="0.25">
      <c r="A31" s="301" t="s">
        <v>1321</v>
      </c>
      <c r="B31" s="281" t="s">
        <v>1254</v>
      </c>
      <c r="C31" s="281" t="s">
        <v>1253</v>
      </c>
      <c r="D31" s="281" t="s">
        <v>1252</v>
      </c>
      <c r="E31" s="281" t="s">
        <v>1251</v>
      </c>
      <c r="F31" s="281" t="s">
        <v>1250</v>
      </c>
    </row>
    <row r="32" spans="1:6" x14ac:dyDescent="0.25">
      <c r="A32" s="301"/>
      <c r="B32" s="291">
        <v>-0.38461538461538458</v>
      </c>
      <c r="C32" s="291">
        <v>-0.4375</v>
      </c>
      <c r="D32" s="291">
        <v>-9.9999999999999978E-2</v>
      </c>
      <c r="E32" s="291">
        <v>-0.5</v>
      </c>
      <c r="F32" s="291">
        <v>-0.1875</v>
      </c>
    </row>
  </sheetData>
  <mergeCells count="2">
    <mergeCell ref="A31:A32"/>
    <mergeCell ref="A3:B3"/>
  </mergeCells>
  <hyperlinks>
    <hyperlink ref="A3:B3" location="Índice!A1" display="Regresar al Índice"/>
  </hyperlink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F31"/>
  <sheetViews>
    <sheetView workbookViewId="0">
      <selection activeCell="A3" sqref="A3:B3"/>
    </sheetView>
  </sheetViews>
  <sheetFormatPr baseColWidth="10" defaultRowHeight="15" x14ac:dyDescent="0.25"/>
  <cols>
    <col min="1" max="1" width="23.5703125" customWidth="1"/>
  </cols>
  <sheetData>
    <row r="1" spans="1:6" x14ac:dyDescent="0.25">
      <c r="A1" t="s">
        <v>1295</v>
      </c>
    </row>
    <row r="2" spans="1:6" x14ac:dyDescent="0.25">
      <c r="A2" s="47" t="s">
        <v>1273</v>
      </c>
    </row>
    <row r="3" spans="1:6" x14ac:dyDescent="0.25">
      <c r="A3" s="292" t="s">
        <v>1327</v>
      </c>
      <c r="B3" s="292"/>
    </row>
    <row r="4" spans="1:6" x14ac:dyDescent="0.25">
      <c r="B4" s="288"/>
      <c r="C4" s="288"/>
      <c r="D4" s="208"/>
      <c r="E4" s="288"/>
      <c r="F4" s="288"/>
    </row>
    <row r="5" spans="1:6" ht="30" x14ac:dyDescent="0.25">
      <c r="A5" s="282" t="s">
        <v>503</v>
      </c>
      <c r="B5" s="281" t="s">
        <v>1260</v>
      </c>
      <c r="C5" s="281" t="s">
        <v>1253</v>
      </c>
      <c r="D5" s="281" t="s">
        <v>1264</v>
      </c>
      <c r="E5" s="281" t="s">
        <v>1270</v>
      </c>
      <c r="F5" s="281" t="s">
        <v>1263</v>
      </c>
    </row>
    <row r="6" spans="1:6" x14ac:dyDescent="0.25">
      <c r="A6" s="280" t="s">
        <v>1249</v>
      </c>
      <c r="B6" s="284">
        <v>8.33</v>
      </c>
      <c r="C6" s="284">
        <v>25</v>
      </c>
      <c r="D6" s="284">
        <v>7.5</v>
      </c>
      <c r="E6" s="284">
        <v>15</v>
      </c>
      <c r="F6" s="284">
        <v>20</v>
      </c>
    </row>
    <row r="7" spans="1:6" x14ac:dyDescent="0.25">
      <c r="A7" s="273" t="s">
        <v>1248</v>
      </c>
      <c r="B7" s="285">
        <v>8.33</v>
      </c>
      <c r="C7" s="285">
        <v>25</v>
      </c>
      <c r="D7" s="285">
        <v>6.5</v>
      </c>
      <c r="E7" s="285">
        <v>13.5</v>
      </c>
      <c r="F7" s="285">
        <v>20</v>
      </c>
    </row>
    <row r="8" spans="1:6" x14ac:dyDescent="0.25">
      <c r="A8" s="278" t="s">
        <v>1247</v>
      </c>
      <c r="B8" s="285">
        <v>8.33</v>
      </c>
      <c r="C8" s="285">
        <v>25</v>
      </c>
      <c r="D8" s="285">
        <v>6.5</v>
      </c>
      <c r="E8" s="285">
        <v>13.5</v>
      </c>
      <c r="F8" s="285">
        <v>20</v>
      </c>
    </row>
    <row r="9" spans="1:6" x14ac:dyDescent="0.25">
      <c r="A9" s="278" t="s">
        <v>1246</v>
      </c>
      <c r="B9" s="285">
        <v>8.33</v>
      </c>
      <c r="C9" s="285">
        <v>25</v>
      </c>
      <c r="D9" s="285">
        <v>7</v>
      </c>
      <c r="E9" s="285">
        <v>13.5</v>
      </c>
      <c r="F9" s="285">
        <v>20</v>
      </c>
    </row>
    <row r="10" spans="1:6" x14ac:dyDescent="0.25">
      <c r="A10" s="273" t="s">
        <v>1245</v>
      </c>
      <c r="B10" s="286">
        <v>8.33</v>
      </c>
      <c r="C10" s="286">
        <v>25</v>
      </c>
      <c r="D10" s="286">
        <v>6</v>
      </c>
      <c r="E10" s="286">
        <v>15</v>
      </c>
      <c r="F10" s="286">
        <v>13</v>
      </c>
    </row>
    <row r="11" spans="1:6" x14ac:dyDescent="0.25">
      <c r="A11" s="277" t="s">
        <v>1244</v>
      </c>
      <c r="B11" s="286">
        <v>8.33</v>
      </c>
      <c r="C11" s="286">
        <v>25</v>
      </c>
      <c r="D11" s="286">
        <v>6</v>
      </c>
      <c r="E11" s="286">
        <v>15</v>
      </c>
      <c r="F11" s="286">
        <v>13</v>
      </c>
    </row>
    <row r="12" spans="1:6" x14ac:dyDescent="0.25">
      <c r="A12" s="273" t="s">
        <v>1243</v>
      </c>
      <c r="B12" s="285">
        <v>8.33</v>
      </c>
      <c r="C12" s="285">
        <v>25</v>
      </c>
      <c r="D12" s="285">
        <v>6</v>
      </c>
      <c r="E12" s="285">
        <v>24</v>
      </c>
      <c r="F12" s="285">
        <v>15</v>
      </c>
    </row>
    <row r="13" spans="1:6" x14ac:dyDescent="0.25">
      <c r="A13" s="273" t="s">
        <v>1242</v>
      </c>
      <c r="B13" s="285">
        <v>8.33</v>
      </c>
      <c r="C13" s="285">
        <v>25</v>
      </c>
      <c r="D13" s="285">
        <v>6</v>
      </c>
      <c r="E13" s="285">
        <v>16</v>
      </c>
      <c r="F13" s="285">
        <v>16</v>
      </c>
    </row>
    <row r="14" spans="1:6" x14ac:dyDescent="0.25">
      <c r="A14" s="273" t="s">
        <v>1241</v>
      </c>
      <c r="B14" s="285">
        <v>8.33</v>
      </c>
      <c r="C14" s="285">
        <v>25</v>
      </c>
      <c r="D14" s="285">
        <v>6</v>
      </c>
      <c r="E14" s="285">
        <v>16</v>
      </c>
      <c r="F14" s="285">
        <v>16</v>
      </c>
    </row>
    <row r="15" spans="1:6" x14ac:dyDescent="0.25">
      <c r="A15" s="273" t="s">
        <v>1240</v>
      </c>
      <c r="B15" s="285">
        <v>8.33</v>
      </c>
      <c r="C15" s="285">
        <v>25</v>
      </c>
      <c r="D15" s="285">
        <v>6</v>
      </c>
      <c r="E15" s="285">
        <v>16</v>
      </c>
      <c r="F15" s="285">
        <v>16</v>
      </c>
    </row>
    <row r="16" spans="1:6" x14ac:dyDescent="0.25">
      <c r="A16" s="273" t="s">
        <v>1239</v>
      </c>
      <c r="B16" s="287">
        <v>6.33</v>
      </c>
      <c r="C16" s="287">
        <v>16</v>
      </c>
      <c r="D16" s="287">
        <v>6</v>
      </c>
      <c r="E16" s="287">
        <v>13</v>
      </c>
      <c r="F16" s="287">
        <v>16</v>
      </c>
    </row>
    <row r="17" spans="1:6" x14ac:dyDescent="0.25">
      <c r="A17" s="273" t="s">
        <v>1238</v>
      </c>
      <c r="B17" s="275">
        <v>6.33</v>
      </c>
      <c r="C17" s="275">
        <v>16</v>
      </c>
      <c r="D17" s="275">
        <v>6</v>
      </c>
      <c r="E17" s="275">
        <v>13</v>
      </c>
      <c r="F17" s="275">
        <v>16</v>
      </c>
    </row>
    <row r="18" spans="1:6" x14ac:dyDescent="0.25">
      <c r="A18" s="273" t="s">
        <v>1237</v>
      </c>
      <c r="B18" s="275">
        <v>6.33</v>
      </c>
      <c r="C18" s="275">
        <v>16</v>
      </c>
      <c r="D18" s="275">
        <v>6</v>
      </c>
      <c r="E18" s="275">
        <v>13</v>
      </c>
      <c r="F18" s="275">
        <v>16</v>
      </c>
    </row>
    <row r="19" spans="1:6" x14ac:dyDescent="0.25">
      <c r="A19" s="273" t="s">
        <v>1236</v>
      </c>
      <c r="B19" s="275">
        <v>6.33</v>
      </c>
      <c r="C19" s="275">
        <v>16</v>
      </c>
      <c r="D19" s="275">
        <v>6</v>
      </c>
      <c r="E19" s="275">
        <v>13</v>
      </c>
      <c r="F19" s="275">
        <v>16</v>
      </c>
    </row>
    <row r="20" spans="1:6" x14ac:dyDescent="0.25">
      <c r="A20" s="273" t="s">
        <v>1235</v>
      </c>
      <c r="B20" s="275">
        <v>6.33</v>
      </c>
      <c r="C20" s="275">
        <v>16</v>
      </c>
      <c r="D20" s="275">
        <v>7</v>
      </c>
      <c r="E20" s="275">
        <v>11</v>
      </c>
      <c r="F20" s="275">
        <v>15</v>
      </c>
    </row>
    <row r="21" spans="1:6" x14ac:dyDescent="0.25">
      <c r="A21" s="273" t="s">
        <v>1234</v>
      </c>
      <c r="B21" s="275">
        <v>6.33</v>
      </c>
      <c r="C21" s="275">
        <v>16</v>
      </c>
      <c r="D21" s="275">
        <v>7</v>
      </c>
      <c r="E21" s="275">
        <v>11</v>
      </c>
      <c r="F21" s="275">
        <v>14</v>
      </c>
    </row>
    <row r="22" spans="1:6" x14ac:dyDescent="0.25">
      <c r="A22" s="273" t="s">
        <v>1233</v>
      </c>
      <c r="B22" s="275">
        <v>6.33</v>
      </c>
      <c r="C22" s="275">
        <v>16</v>
      </c>
      <c r="D22" s="275">
        <v>7</v>
      </c>
      <c r="E22" s="275">
        <v>11</v>
      </c>
      <c r="F22" s="275">
        <v>15</v>
      </c>
    </row>
    <row r="23" spans="1:6" x14ac:dyDescent="0.25">
      <c r="A23" s="273" t="s">
        <v>1232</v>
      </c>
      <c r="B23" s="272">
        <v>6.33</v>
      </c>
      <c r="C23" s="272">
        <v>16</v>
      </c>
      <c r="D23" s="272">
        <v>6</v>
      </c>
      <c r="E23" s="272">
        <v>11</v>
      </c>
      <c r="F23" s="272">
        <v>15</v>
      </c>
    </row>
    <row r="24" spans="1:6" x14ac:dyDescent="0.25">
      <c r="A24" s="273" t="s">
        <v>1231</v>
      </c>
      <c r="B24" s="272">
        <v>6.33</v>
      </c>
      <c r="C24" s="272">
        <v>16</v>
      </c>
      <c r="D24" s="272">
        <v>6</v>
      </c>
      <c r="E24" s="272">
        <v>11</v>
      </c>
      <c r="F24" s="272">
        <v>15</v>
      </c>
    </row>
    <row r="25" spans="1:6" x14ac:dyDescent="0.25">
      <c r="A25" s="290" t="s">
        <v>723</v>
      </c>
      <c r="B25" s="291">
        <f>B24/B6-1</f>
        <v>-0.2400960384153662</v>
      </c>
      <c r="C25" s="291">
        <f t="shared" ref="C25:F25" si="0">C24/C6-1</f>
        <v>-0.36</v>
      </c>
      <c r="D25" s="291">
        <f t="shared" si="0"/>
        <v>-0.19999999999999996</v>
      </c>
      <c r="E25" s="291">
        <f t="shared" si="0"/>
        <v>-0.26666666666666672</v>
      </c>
      <c r="F25" s="291">
        <f t="shared" si="0"/>
        <v>-0.25</v>
      </c>
    </row>
    <row r="29" spans="1:6" x14ac:dyDescent="0.25">
      <c r="A29" t="s">
        <v>1295</v>
      </c>
    </row>
    <row r="30" spans="1:6" ht="30" x14ac:dyDescent="0.25">
      <c r="A30" s="301" t="s">
        <v>1321</v>
      </c>
      <c r="B30" s="281" t="s">
        <v>1260</v>
      </c>
      <c r="C30" s="281" t="s">
        <v>1253</v>
      </c>
      <c r="D30" s="281" t="s">
        <v>1264</v>
      </c>
      <c r="E30" s="281" t="s">
        <v>1270</v>
      </c>
      <c r="F30" s="281" t="s">
        <v>1263</v>
      </c>
    </row>
    <row r="31" spans="1:6" x14ac:dyDescent="0.25">
      <c r="A31" s="301"/>
      <c r="B31" s="291">
        <v>-0.2400960384153662</v>
      </c>
      <c r="C31" s="291">
        <v>-0.36</v>
      </c>
      <c r="D31" s="291">
        <v>-0.19999999999999996</v>
      </c>
      <c r="E31" s="291">
        <v>-0.26666666666666672</v>
      </c>
      <c r="F31" s="291">
        <v>-0.25</v>
      </c>
    </row>
  </sheetData>
  <mergeCells count="2">
    <mergeCell ref="A30:A31"/>
    <mergeCell ref="A3:B3"/>
  </mergeCells>
  <hyperlinks>
    <hyperlink ref="A3:B3" location="Índice!A1" display="Regresar al Índic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M30"/>
  <sheetViews>
    <sheetView workbookViewId="0">
      <selection activeCell="A3" sqref="A3:B3"/>
    </sheetView>
  </sheetViews>
  <sheetFormatPr baseColWidth="10" defaultRowHeight="15" x14ac:dyDescent="0.25"/>
  <cols>
    <col min="1" max="1" width="23.28515625" customWidth="1"/>
  </cols>
  <sheetData>
    <row r="1" spans="1:13" x14ac:dyDescent="0.25">
      <c r="A1" t="s">
        <v>1296</v>
      </c>
    </row>
    <row r="2" spans="1:13" x14ac:dyDescent="0.25">
      <c r="A2" s="47" t="s">
        <v>1273</v>
      </c>
    </row>
    <row r="3" spans="1:13" x14ac:dyDescent="0.25">
      <c r="A3" s="292" t="s">
        <v>1327</v>
      </c>
      <c r="B3" s="292"/>
    </row>
    <row r="5" spans="1:13" ht="31.5" customHeight="1" x14ac:dyDescent="0.25">
      <c r="A5" s="282" t="s">
        <v>503</v>
      </c>
      <c r="B5" s="281" t="s">
        <v>1259</v>
      </c>
      <c r="C5" s="281" t="s">
        <v>1269</v>
      </c>
      <c r="D5" s="281" t="s">
        <v>1258</v>
      </c>
      <c r="E5" s="281" t="s">
        <v>1254</v>
      </c>
      <c r="F5" s="281" t="s">
        <v>1268</v>
      </c>
      <c r="G5" s="281" t="s">
        <v>1275</v>
      </c>
      <c r="H5" s="281" t="s">
        <v>1266</v>
      </c>
      <c r="I5" s="281" t="s">
        <v>1256</v>
      </c>
      <c r="J5" s="281" t="s">
        <v>1265</v>
      </c>
      <c r="K5" s="281" t="s">
        <v>1262</v>
      </c>
      <c r="L5" s="281" t="s">
        <v>1261</v>
      </c>
      <c r="M5" s="281" t="s">
        <v>1277</v>
      </c>
    </row>
    <row r="6" spans="1:13" x14ac:dyDescent="0.25">
      <c r="A6" s="280" t="s">
        <v>1249</v>
      </c>
      <c r="B6" s="279">
        <v>48</v>
      </c>
      <c r="C6" s="279">
        <v>18</v>
      </c>
      <c r="D6" s="279">
        <v>17</v>
      </c>
      <c r="E6" s="279">
        <v>26</v>
      </c>
      <c r="F6" s="279">
        <v>25</v>
      </c>
      <c r="G6" s="279">
        <v>10</v>
      </c>
      <c r="H6" s="279">
        <v>8</v>
      </c>
      <c r="I6" s="279">
        <v>35</v>
      </c>
      <c r="J6" s="279">
        <v>14</v>
      </c>
      <c r="K6" s="279">
        <v>16</v>
      </c>
      <c r="L6" s="279">
        <v>9</v>
      </c>
      <c r="M6" s="279">
        <v>19</v>
      </c>
    </row>
    <row r="7" spans="1:13" x14ac:dyDescent="0.25">
      <c r="A7" s="273" t="s">
        <v>1248</v>
      </c>
      <c r="B7" s="275">
        <v>50</v>
      </c>
      <c r="C7" s="275">
        <v>18</v>
      </c>
      <c r="D7" s="275">
        <v>17</v>
      </c>
      <c r="E7" s="275">
        <v>25</v>
      </c>
      <c r="F7" s="275">
        <v>25</v>
      </c>
      <c r="G7" s="275">
        <v>12</v>
      </c>
      <c r="H7" s="275">
        <v>8</v>
      </c>
      <c r="I7" s="275">
        <v>34</v>
      </c>
      <c r="J7" s="275">
        <v>15</v>
      </c>
      <c r="K7" s="275">
        <v>16</v>
      </c>
      <c r="L7" s="275">
        <v>9</v>
      </c>
      <c r="M7" s="275">
        <v>19</v>
      </c>
    </row>
    <row r="8" spans="1:13" ht="18" customHeight="1" x14ac:dyDescent="0.25">
      <c r="A8" s="278" t="s">
        <v>1247</v>
      </c>
      <c r="B8" s="275">
        <v>55</v>
      </c>
      <c r="C8" s="275">
        <v>18</v>
      </c>
      <c r="D8" s="275">
        <v>17</v>
      </c>
      <c r="E8" s="275">
        <v>26</v>
      </c>
      <c r="F8" s="275">
        <v>27</v>
      </c>
      <c r="G8" s="275">
        <v>12</v>
      </c>
      <c r="H8" s="275">
        <v>8</v>
      </c>
      <c r="I8" s="275">
        <v>34</v>
      </c>
      <c r="J8" s="275">
        <v>14</v>
      </c>
      <c r="K8" s="275">
        <v>16</v>
      </c>
      <c r="L8" s="275">
        <v>9</v>
      </c>
      <c r="M8" s="275">
        <v>20</v>
      </c>
    </row>
    <row r="9" spans="1:13" ht="17.25" customHeight="1" x14ac:dyDescent="0.25">
      <c r="A9" s="278" t="s">
        <v>1246</v>
      </c>
      <c r="B9" s="275">
        <v>55</v>
      </c>
      <c r="C9" s="275">
        <v>18</v>
      </c>
      <c r="D9" s="275">
        <v>21</v>
      </c>
      <c r="E9" s="275">
        <v>27</v>
      </c>
      <c r="F9" s="275">
        <v>27</v>
      </c>
      <c r="G9" s="275">
        <v>12</v>
      </c>
      <c r="H9" s="275">
        <v>8</v>
      </c>
      <c r="I9" s="275">
        <v>42</v>
      </c>
      <c r="J9" s="275">
        <v>16</v>
      </c>
      <c r="K9" s="275">
        <v>17</v>
      </c>
      <c r="L9" s="275">
        <v>9</v>
      </c>
      <c r="M9" s="275">
        <v>20</v>
      </c>
    </row>
    <row r="10" spans="1:13" x14ac:dyDescent="0.25">
      <c r="A10" s="273" t="s">
        <v>1245</v>
      </c>
      <c r="B10" s="276">
        <v>55</v>
      </c>
      <c r="C10" s="276">
        <v>18</v>
      </c>
      <c r="D10" s="276">
        <v>21</v>
      </c>
      <c r="E10" s="276">
        <v>26</v>
      </c>
      <c r="F10" s="276">
        <v>25</v>
      </c>
      <c r="G10" s="276">
        <v>12</v>
      </c>
      <c r="H10" s="276">
        <v>8</v>
      </c>
      <c r="I10" s="276">
        <v>37</v>
      </c>
      <c r="J10" s="276">
        <v>16</v>
      </c>
      <c r="K10" s="276">
        <v>16</v>
      </c>
      <c r="L10" s="276">
        <v>9</v>
      </c>
      <c r="M10" s="276">
        <v>20</v>
      </c>
    </row>
    <row r="11" spans="1:13" x14ac:dyDescent="0.25">
      <c r="A11" s="277" t="s">
        <v>1244</v>
      </c>
      <c r="B11" s="276">
        <v>55</v>
      </c>
      <c r="C11" s="276">
        <v>18</v>
      </c>
      <c r="D11" s="276">
        <v>21</v>
      </c>
      <c r="E11" s="276">
        <v>26</v>
      </c>
      <c r="F11" s="276">
        <v>25</v>
      </c>
      <c r="G11" s="276">
        <v>12</v>
      </c>
      <c r="H11" s="276">
        <v>8</v>
      </c>
      <c r="I11" s="276">
        <v>37</v>
      </c>
      <c r="J11" s="276">
        <v>16</v>
      </c>
      <c r="K11" s="276">
        <v>16</v>
      </c>
      <c r="L11" s="276">
        <v>9</v>
      </c>
      <c r="M11" s="276">
        <v>20</v>
      </c>
    </row>
    <row r="12" spans="1:13" x14ac:dyDescent="0.25">
      <c r="A12" s="273" t="s">
        <v>1243</v>
      </c>
      <c r="B12" s="275">
        <v>50</v>
      </c>
      <c r="C12" s="275">
        <v>18</v>
      </c>
      <c r="D12" s="275">
        <v>21</v>
      </c>
      <c r="E12" s="275">
        <v>22</v>
      </c>
      <c r="F12" s="275">
        <v>24</v>
      </c>
      <c r="G12" s="275">
        <v>12</v>
      </c>
      <c r="H12" s="275">
        <v>7</v>
      </c>
      <c r="I12" s="275">
        <v>40</v>
      </c>
      <c r="J12" s="275">
        <v>14</v>
      </c>
      <c r="K12" s="275">
        <v>16</v>
      </c>
      <c r="L12" s="275">
        <v>9</v>
      </c>
      <c r="M12" s="275">
        <v>20</v>
      </c>
    </row>
    <row r="13" spans="1:13" x14ac:dyDescent="0.25">
      <c r="A13" s="273" t="s">
        <v>1242</v>
      </c>
      <c r="B13" s="275">
        <v>54</v>
      </c>
      <c r="C13" s="275">
        <v>18</v>
      </c>
      <c r="D13" s="275">
        <v>21</v>
      </c>
      <c r="E13" s="275">
        <v>22</v>
      </c>
      <c r="F13" s="275">
        <v>24</v>
      </c>
      <c r="G13" s="275">
        <v>12</v>
      </c>
      <c r="H13" s="275">
        <v>8</v>
      </c>
      <c r="I13" s="275">
        <v>40</v>
      </c>
      <c r="J13" s="275">
        <v>14</v>
      </c>
      <c r="K13" s="275">
        <v>16</v>
      </c>
      <c r="L13" s="275">
        <v>9</v>
      </c>
      <c r="M13" s="275">
        <v>20</v>
      </c>
    </row>
    <row r="14" spans="1:13" x14ac:dyDescent="0.25">
      <c r="A14" s="273" t="s">
        <v>1241</v>
      </c>
      <c r="B14" s="275">
        <v>50</v>
      </c>
      <c r="C14" s="275">
        <v>18</v>
      </c>
      <c r="D14" s="275">
        <v>21</v>
      </c>
      <c r="E14" s="275">
        <v>22</v>
      </c>
      <c r="F14" s="275">
        <v>24</v>
      </c>
      <c r="G14" s="275">
        <v>12</v>
      </c>
      <c r="H14" s="275">
        <v>8</v>
      </c>
      <c r="I14" s="275">
        <v>40</v>
      </c>
      <c r="J14" s="275">
        <v>14</v>
      </c>
      <c r="K14" s="275">
        <v>16</v>
      </c>
      <c r="L14" s="275">
        <v>9</v>
      </c>
      <c r="M14" s="275">
        <v>20</v>
      </c>
    </row>
    <row r="15" spans="1:13" x14ac:dyDescent="0.25">
      <c r="A15" s="273" t="s">
        <v>1240</v>
      </c>
      <c r="B15" s="275">
        <v>52</v>
      </c>
      <c r="C15" s="275">
        <v>18</v>
      </c>
      <c r="D15" s="275">
        <v>21</v>
      </c>
      <c r="E15" s="275">
        <v>22</v>
      </c>
      <c r="F15" s="275">
        <v>25</v>
      </c>
      <c r="G15" s="275">
        <v>12</v>
      </c>
      <c r="H15" s="275">
        <v>8</v>
      </c>
      <c r="I15" s="275">
        <v>42</v>
      </c>
      <c r="J15" s="275">
        <v>16</v>
      </c>
      <c r="K15" s="275">
        <v>15</v>
      </c>
      <c r="L15" s="275">
        <v>8</v>
      </c>
      <c r="M15" s="275">
        <v>21</v>
      </c>
    </row>
    <row r="16" spans="1:13" x14ac:dyDescent="0.25">
      <c r="A16" s="273" t="s">
        <v>1239</v>
      </c>
      <c r="B16" s="275">
        <v>65</v>
      </c>
      <c r="C16" s="275">
        <v>18</v>
      </c>
      <c r="D16" s="275">
        <v>21</v>
      </c>
      <c r="E16" s="275">
        <v>18</v>
      </c>
      <c r="F16" s="275">
        <v>25</v>
      </c>
      <c r="G16" s="275">
        <v>13</v>
      </c>
      <c r="H16" s="275">
        <v>7</v>
      </c>
      <c r="I16" s="275">
        <v>43</v>
      </c>
      <c r="J16" s="275">
        <v>13</v>
      </c>
      <c r="K16" s="275">
        <v>14</v>
      </c>
      <c r="L16" s="275">
        <v>9</v>
      </c>
      <c r="M16" s="275">
        <v>15.5</v>
      </c>
    </row>
    <row r="17" spans="1:13" x14ac:dyDescent="0.25">
      <c r="A17" s="273" t="s">
        <v>1238</v>
      </c>
      <c r="B17" s="275">
        <v>65</v>
      </c>
      <c r="C17" s="275">
        <v>18</v>
      </c>
      <c r="D17" s="275">
        <v>21</v>
      </c>
      <c r="E17" s="275">
        <v>18</v>
      </c>
      <c r="F17" s="275">
        <v>24</v>
      </c>
      <c r="G17" s="275">
        <v>13</v>
      </c>
      <c r="H17" s="275">
        <v>9</v>
      </c>
      <c r="I17" s="275">
        <v>44</v>
      </c>
      <c r="J17" s="275">
        <v>14</v>
      </c>
      <c r="K17" s="275">
        <v>16</v>
      </c>
      <c r="L17" s="275">
        <v>7</v>
      </c>
      <c r="M17" s="275">
        <v>20</v>
      </c>
    </row>
    <row r="18" spans="1:13" x14ac:dyDescent="0.25">
      <c r="A18" s="273" t="s">
        <v>1237</v>
      </c>
      <c r="B18" s="274">
        <v>65</v>
      </c>
      <c r="C18" s="274">
        <v>18</v>
      </c>
      <c r="D18" s="274">
        <v>21</v>
      </c>
      <c r="E18" s="274">
        <v>18</v>
      </c>
      <c r="F18" s="274">
        <v>24</v>
      </c>
      <c r="G18" s="274">
        <v>13</v>
      </c>
      <c r="H18" s="274">
        <v>9</v>
      </c>
      <c r="I18" s="274">
        <v>44</v>
      </c>
      <c r="J18" s="274">
        <v>14</v>
      </c>
      <c r="K18" s="274">
        <v>16</v>
      </c>
      <c r="L18" s="274">
        <v>7</v>
      </c>
      <c r="M18" s="274">
        <v>20</v>
      </c>
    </row>
    <row r="19" spans="1:13" x14ac:dyDescent="0.25">
      <c r="A19" s="273" t="s">
        <v>1236</v>
      </c>
      <c r="B19" s="274">
        <v>60</v>
      </c>
      <c r="C19" s="274">
        <v>18</v>
      </c>
      <c r="D19" s="274">
        <v>21</v>
      </c>
      <c r="E19" s="274">
        <v>18</v>
      </c>
      <c r="F19" s="274">
        <v>24</v>
      </c>
      <c r="G19" s="274">
        <v>13</v>
      </c>
      <c r="H19" s="274">
        <v>9</v>
      </c>
      <c r="I19" s="274">
        <v>42</v>
      </c>
      <c r="J19" s="274">
        <v>15</v>
      </c>
      <c r="K19" s="274">
        <v>16</v>
      </c>
      <c r="L19" s="274">
        <v>8</v>
      </c>
      <c r="M19" s="274">
        <v>20</v>
      </c>
    </row>
    <row r="20" spans="1:13" x14ac:dyDescent="0.25">
      <c r="A20" s="273" t="s">
        <v>1235</v>
      </c>
      <c r="B20" s="275">
        <v>63</v>
      </c>
      <c r="C20" s="275">
        <v>18</v>
      </c>
      <c r="D20" s="275">
        <v>21</v>
      </c>
      <c r="E20" s="275">
        <v>18</v>
      </c>
      <c r="F20" s="275">
        <v>24</v>
      </c>
      <c r="G20" s="275">
        <v>13</v>
      </c>
      <c r="H20" s="275">
        <v>9</v>
      </c>
      <c r="I20" s="275">
        <v>42</v>
      </c>
      <c r="J20" s="275">
        <v>15</v>
      </c>
      <c r="K20" s="275">
        <v>16</v>
      </c>
      <c r="L20" s="275">
        <v>8</v>
      </c>
      <c r="M20" s="275">
        <v>20</v>
      </c>
    </row>
    <row r="21" spans="1:13" x14ac:dyDescent="0.25">
      <c r="A21" s="273" t="s">
        <v>1234</v>
      </c>
      <c r="B21" s="274">
        <v>65</v>
      </c>
      <c r="C21" s="274">
        <v>18</v>
      </c>
      <c r="D21" s="274">
        <v>21</v>
      </c>
      <c r="E21" s="274">
        <v>16</v>
      </c>
      <c r="F21" s="274">
        <v>24</v>
      </c>
      <c r="G21" s="274">
        <v>13</v>
      </c>
      <c r="H21" s="275">
        <v>9</v>
      </c>
      <c r="I21" s="275">
        <v>42</v>
      </c>
      <c r="J21" s="275">
        <v>14</v>
      </c>
      <c r="K21" s="275">
        <v>16</v>
      </c>
      <c r="L21" s="275">
        <v>9</v>
      </c>
      <c r="M21" s="275">
        <v>20</v>
      </c>
    </row>
    <row r="22" spans="1:13" x14ac:dyDescent="0.25">
      <c r="A22" s="273" t="s">
        <v>1233</v>
      </c>
      <c r="B22" s="274">
        <v>65</v>
      </c>
      <c r="C22" s="274">
        <v>18</v>
      </c>
      <c r="D22" s="274">
        <v>21</v>
      </c>
      <c r="E22" s="274">
        <v>16</v>
      </c>
      <c r="F22" s="274">
        <v>24</v>
      </c>
      <c r="G22" s="274">
        <v>13</v>
      </c>
      <c r="H22" s="274">
        <v>9</v>
      </c>
      <c r="I22" s="274">
        <v>44</v>
      </c>
      <c r="J22" s="274">
        <v>14</v>
      </c>
      <c r="K22" s="274">
        <v>16</v>
      </c>
      <c r="L22" s="274">
        <v>9</v>
      </c>
      <c r="M22" s="274">
        <v>20</v>
      </c>
    </row>
    <row r="23" spans="1:13" x14ac:dyDescent="0.25">
      <c r="A23" s="273" t="s">
        <v>1232</v>
      </c>
      <c r="B23" s="274">
        <v>65</v>
      </c>
      <c r="C23" s="274">
        <v>18</v>
      </c>
      <c r="D23" s="274">
        <v>21</v>
      </c>
      <c r="E23" s="274">
        <v>16</v>
      </c>
      <c r="F23" s="274">
        <v>24</v>
      </c>
      <c r="G23" s="274">
        <v>13</v>
      </c>
      <c r="H23" s="272">
        <v>9</v>
      </c>
      <c r="I23" s="272">
        <v>42</v>
      </c>
      <c r="J23" s="272">
        <v>14</v>
      </c>
      <c r="K23" s="272">
        <v>16</v>
      </c>
      <c r="L23" s="272">
        <v>8</v>
      </c>
      <c r="M23" s="272">
        <v>20</v>
      </c>
    </row>
    <row r="24" spans="1:13" x14ac:dyDescent="0.25">
      <c r="A24" s="273" t="s">
        <v>1231</v>
      </c>
      <c r="B24" s="272">
        <v>70</v>
      </c>
      <c r="C24" s="272">
        <v>18</v>
      </c>
      <c r="D24" s="272">
        <v>23</v>
      </c>
      <c r="E24" s="272">
        <v>16</v>
      </c>
      <c r="F24" s="272">
        <v>25</v>
      </c>
      <c r="G24" s="272">
        <v>14</v>
      </c>
      <c r="H24" s="272">
        <v>9</v>
      </c>
      <c r="I24" s="272">
        <v>42</v>
      </c>
      <c r="J24" s="272">
        <v>14</v>
      </c>
      <c r="K24" s="272">
        <v>13</v>
      </c>
      <c r="L24" s="272">
        <v>9</v>
      </c>
      <c r="M24" s="272">
        <v>20</v>
      </c>
    </row>
    <row r="25" spans="1:13" x14ac:dyDescent="0.25">
      <c r="A25" s="290" t="s">
        <v>723</v>
      </c>
      <c r="B25" s="291">
        <f>B24/B6-1</f>
        <v>0.45833333333333326</v>
      </c>
      <c r="C25" s="291">
        <f t="shared" ref="C25:M25" si="0">C24/C6-1</f>
        <v>0</v>
      </c>
      <c r="D25" s="291">
        <f t="shared" si="0"/>
        <v>0.35294117647058831</v>
      </c>
      <c r="E25" s="291">
        <f t="shared" si="0"/>
        <v>-0.38461538461538458</v>
      </c>
      <c r="F25" s="291">
        <f t="shared" si="0"/>
        <v>0</v>
      </c>
      <c r="G25" s="291">
        <f t="shared" si="0"/>
        <v>0.39999999999999991</v>
      </c>
      <c r="H25" s="291">
        <f t="shared" si="0"/>
        <v>0.125</v>
      </c>
      <c r="I25" s="291">
        <f t="shared" si="0"/>
        <v>0.19999999999999996</v>
      </c>
      <c r="J25" s="291">
        <f t="shared" si="0"/>
        <v>0</v>
      </c>
      <c r="K25" s="291">
        <f t="shared" si="0"/>
        <v>-0.1875</v>
      </c>
      <c r="L25" s="291">
        <f t="shared" si="0"/>
        <v>0</v>
      </c>
      <c r="M25" s="291">
        <f t="shared" si="0"/>
        <v>5.2631578947368363E-2</v>
      </c>
    </row>
    <row r="28" spans="1:13" x14ac:dyDescent="0.25">
      <c r="B28" t="s">
        <v>1296</v>
      </c>
    </row>
    <row r="29" spans="1:13" ht="30" x14ac:dyDescent="0.25">
      <c r="A29" s="301" t="s">
        <v>1321</v>
      </c>
      <c r="B29" s="281" t="s">
        <v>1259</v>
      </c>
      <c r="C29" s="281" t="s">
        <v>1269</v>
      </c>
      <c r="D29" s="281" t="s">
        <v>1258</v>
      </c>
      <c r="E29" s="281" t="s">
        <v>1254</v>
      </c>
      <c r="F29" s="281" t="s">
        <v>1268</v>
      </c>
      <c r="G29" s="281" t="s">
        <v>1275</v>
      </c>
      <c r="H29" s="281" t="s">
        <v>1266</v>
      </c>
      <c r="I29" s="281" t="s">
        <v>1256</v>
      </c>
      <c r="J29" s="281" t="s">
        <v>1265</v>
      </c>
      <c r="K29" s="281" t="s">
        <v>1262</v>
      </c>
      <c r="L29" s="281" t="s">
        <v>1261</v>
      </c>
      <c r="M29" s="281" t="s">
        <v>1277</v>
      </c>
    </row>
    <row r="30" spans="1:13" x14ac:dyDescent="0.25">
      <c r="A30" s="301"/>
      <c r="B30" s="291">
        <v>0.45833333333333326</v>
      </c>
      <c r="C30" s="291">
        <v>0</v>
      </c>
      <c r="D30" s="291">
        <v>0.35294117647058831</v>
      </c>
      <c r="E30" s="291">
        <v>-0.38461538461538458</v>
      </c>
      <c r="F30" s="291">
        <v>0</v>
      </c>
      <c r="G30" s="291">
        <v>0.39999999999999991</v>
      </c>
      <c r="H30" s="291">
        <v>0.125</v>
      </c>
      <c r="I30" s="291">
        <v>0.19999999999999996</v>
      </c>
      <c r="J30" s="291">
        <v>0</v>
      </c>
      <c r="K30" s="291">
        <v>-0.1875</v>
      </c>
      <c r="L30" s="291">
        <v>0</v>
      </c>
      <c r="M30" s="291">
        <v>5.2631578947368363E-2</v>
      </c>
    </row>
  </sheetData>
  <mergeCells count="2">
    <mergeCell ref="A29:A30"/>
    <mergeCell ref="A3:B3"/>
  </mergeCells>
  <hyperlinks>
    <hyperlink ref="A3:B3" location="Índice!A1" display="Regresar al Índic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81"/>
  <sheetViews>
    <sheetView zoomScale="85" zoomScaleNormal="85" workbookViewId="0">
      <selection activeCell="A3" sqref="A3:B3"/>
    </sheetView>
  </sheetViews>
  <sheetFormatPr baseColWidth="10" defaultColWidth="9.140625" defaultRowHeight="15" x14ac:dyDescent="0.25"/>
  <cols>
    <col min="1" max="1" width="9.140625" style="3"/>
    <col min="2" max="12" width="13.140625" style="3" customWidth="1"/>
    <col min="13" max="16384" width="9.140625" style="3"/>
  </cols>
  <sheetData>
    <row r="1" spans="1:12" x14ac:dyDescent="0.25">
      <c r="A1" s="3" t="s">
        <v>1297</v>
      </c>
    </row>
    <row r="2" spans="1:12" x14ac:dyDescent="0.25">
      <c r="A2" s="3" t="s">
        <v>0</v>
      </c>
    </row>
    <row r="3" spans="1:12" x14ac:dyDescent="0.25">
      <c r="A3" s="292" t="s">
        <v>1327</v>
      </c>
      <c r="B3" s="292"/>
    </row>
    <row r="5" spans="1:12" ht="60.75" customHeight="1" x14ac:dyDescent="0.25">
      <c r="B5" s="4" t="s">
        <v>1</v>
      </c>
      <c r="C5" s="4" t="s">
        <v>2</v>
      </c>
      <c r="D5" s="4" t="s">
        <v>3</v>
      </c>
      <c r="E5" s="4" t="s">
        <v>4</v>
      </c>
      <c r="F5" s="4" t="s">
        <v>5</v>
      </c>
      <c r="G5" s="4" t="s">
        <v>6</v>
      </c>
      <c r="H5" s="4" t="s">
        <v>7</v>
      </c>
      <c r="I5" s="4" t="s">
        <v>8</v>
      </c>
      <c r="J5" s="4" t="s">
        <v>9</v>
      </c>
      <c r="K5" s="4" t="s">
        <v>10</v>
      </c>
      <c r="L5" s="4" t="s">
        <v>11</v>
      </c>
    </row>
    <row r="6" spans="1:12" x14ac:dyDescent="0.25">
      <c r="A6" s="3">
        <v>2013</v>
      </c>
      <c r="B6" s="5" t="s">
        <v>12</v>
      </c>
      <c r="C6" s="3">
        <v>80.89</v>
      </c>
      <c r="D6" s="3">
        <v>81</v>
      </c>
      <c r="E6" s="3">
        <v>76.23</v>
      </c>
      <c r="F6" s="3">
        <v>3.25</v>
      </c>
      <c r="G6" s="3">
        <v>3.35</v>
      </c>
      <c r="H6" s="3">
        <v>5.93</v>
      </c>
      <c r="I6" s="3">
        <v>0.46</v>
      </c>
      <c r="J6" s="3">
        <v>0.28000000000000003</v>
      </c>
      <c r="K6" s="3">
        <v>0.92</v>
      </c>
      <c r="L6" s="3">
        <v>1.08</v>
      </c>
    </row>
    <row r="7" spans="1:12" x14ac:dyDescent="0.25">
      <c r="B7" s="5" t="s">
        <v>13</v>
      </c>
      <c r="C7" s="3">
        <v>81.290000000000006</v>
      </c>
      <c r="D7" s="3">
        <v>81.45</v>
      </c>
      <c r="E7" s="3">
        <v>76.58</v>
      </c>
      <c r="F7" s="3">
        <v>3.55</v>
      </c>
      <c r="G7" s="3">
        <v>3.69</v>
      </c>
      <c r="H7" s="3">
        <v>6.17</v>
      </c>
      <c r="I7" s="3">
        <v>0.55000000000000004</v>
      </c>
      <c r="J7" s="3">
        <v>0.3</v>
      </c>
      <c r="K7" s="3">
        <v>1.17</v>
      </c>
      <c r="L7" s="3">
        <v>0.47</v>
      </c>
    </row>
    <row r="8" spans="1:12" x14ac:dyDescent="0.25">
      <c r="B8" s="5" t="s">
        <v>14</v>
      </c>
      <c r="C8" s="3">
        <v>81.89</v>
      </c>
      <c r="D8" s="3">
        <v>82.09</v>
      </c>
      <c r="E8" s="3">
        <v>76.87</v>
      </c>
      <c r="F8" s="3">
        <v>4.25</v>
      </c>
      <c r="G8" s="3">
        <v>4.3499999999999996</v>
      </c>
      <c r="H8" s="3">
        <v>6.33</v>
      </c>
      <c r="I8" s="3">
        <v>0.79</v>
      </c>
      <c r="J8" s="3">
        <v>0.36</v>
      </c>
      <c r="K8" s="3">
        <v>1.93</v>
      </c>
      <c r="L8" s="3">
        <v>0.38</v>
      </c>
    </row>
    <row r="9" spans="1:12" x14ac:dyDescent="0.25">
      <c r="B9" s="5" t="s">
        <v>15</v>
      </c>
      <c r="C9" s="3">
        <v>81.94</v>
      </c>
      <c r="D9" s="3">
        <v>82.31</v>
      </c>
      <c r="E9" s="3">
        <v>77.14</v>
      </c>
      <c r="F9" s="3">
        <v>4.6500000000000004</v>
      </c>
      <c r="G9" s="3">
        <v>4.54</v>
      </c>
      <c r="H9" s="3">
        <v>6.35</v>
      </c>
      <c r="I9" s="3">
        <v>0.26</v>
      </c>
      <c r="J9" s="3">
        <v>0.37</v>
      </c>
      <c r="K9" s="3">
        <v>2.0699999999999998</v>
      </c>
      <c r="L9" s="3">
        <v>0.35</v>
      </c>
    </row>
    <row r="10" spans="1:12" x14ac:dyDescent="0.25">
      <c r="B10" s="5" t="s">
        <v>16</v>
      </c>
      <c r="C10" s="3">
        <v>81.67</v>
      </c>
      <c r="D10" s="3">
        <v>82.43</v>
      </c>
      <c r="E10" s="3">
        <v>77.48</v>
      </c>
      <c r="F10" s="3">
        <v>4.63</v>
      </c>
      <c r="G10" s="3">
        <v>4.66</v>
      </c>
      <c r="H10" s="3">
        <v>6.03</v>
      </c>
      <c r="I10" s="3">
        <v>0.15</v>
      </c>
      <c r="J10" s="3">
        <v>0.38</v>
      </c>
      <c r="K10" s="3">
        <v>1.76</v>
      </c>
      <c r="L10" s="3">
        <v>0.44</v>
      </c>
    </row>
    <row r="11" spans="1:12" x14ac:dyDescent="0.25">
      <c r="B11" s="5" t="s">
        <v>17</v>
      </c>
      <c r="C11" s="3">
        <v>81.62</v>
      </c>
      <c r="D11" s="3">
        <v>82.26</v>
      </c>
      <c r="E11" s="3">
        <v>77.5</v>
      </c>
      <c r="F11" s="3">
        <v>4.09</v>
      </c>
      <c r="G11" s="3">
        <v>3.92</v>
      </c>
      <c r="H11" s="3">
        <v>5.14</v>
      </c>
      <c r="I11" s="3">
        <v>-0.2</v>
      </c>
      <c r="J11" s="3">
        <v>0.32</v>
      </c>
      <c r="K11" s="3">
        <v>1</v>
      </c>
      <c r="L11" s="3">
        <v>0.02</v>
      </c>
    </row>
    <row r="12" spans="1:12" x14ac:dyDescent="0.25">
      <c r="B12" s="5" t="s">
        <v>18</v>
      </c>
      <c r="C12" s="3">
        <v>81.59</v>
      </c>
      <c r="D12" s="3">
        <v>82.07</v>
      </c>
      <c r="E12" s="3">
        <v>77.48</v>
      </c>
      <c r="F12" s="3">
        <v>3.47</v>
      </c>
      <c r="G12" s="3">
        <v>2.98</v>
      </c>
      <c r="H12" s="3">
        <v>4.33</v>
      </c>
      <c r="I12" s="3">
        <v>-0.23</v>
      </c>
      <c r="J12" s="3">
        <v>0.25</v>
      </c>
      <c r="K12" s="3">
        <v>-0.02</v>
      </c>
      <c r="L12" s="3">
        <v>-0.03</v>
      </c>
    </row>
    <row r="13" spans="1:12" x14ac:dyDescent="0.25">
      <c r="B13" s="5" t="s">
        <v>19</v>
      </c>
      <c r="C13" s="3">
        <v>81.819999999999993</v>
      </c>
      <c r="D13" s="3">
        <v>82.26</v>
      </c>
      <c r="E13" s="3">
        <v>77.95</v>
      </c>
      <c r="F13" s="3">
        <v>3.46</v>
      </c>
      <c r="G13" s="3">
        <v>2.92</v>
      </c>
      <c r="H13" s="3">
        <v>4.82</v>
      </c>
      <c r="I13" s="3">
        <v>0.23</v>
      </c>
      <c r="J13" s="3">
        <v>0.24</v>
      </c>
      <c r="K13" s="3">
        <v>-0.05</v>
      </c>
      <c r="L13" s="3">
        <v>0.61</v>
      </c>
    </row>
    <row r="14" spans="1:12" x14ac:dyDescent="0.25">
      <c r="B14" s="5" t="s">
        <v>20</v>
      </c>
      <c r="C14" s="3">
        <v>82.13</v>
      </c>
      <c r="D14" s="3">
        <v>82.67</v>
      </c>
      <c r="E14" s="3">
        <v>78.48</v>
      </c>
      <c r="F14" s="3">
        <v>3.39</v>
      </c>
      <c r="G14" s="3">
        <v>3</v>
      </c>
      <c r="H14" s="3">
        <v>4.74</v>
      </c>
      <c r="I14" s="3">
        <v>0.5</v>
      </c>
      <c r="J14" s="3">
        <v>0.25</v>
      </c>
      <c r="K14" s="3">
        <v>0.3</v>
      </c>
      <c r="L14" s="3">
        <v>0.67</v>
      </c>
    </row>
    <row r="15" spans="1:12" x14ac:dyDescent="0.25">
      <c r="B15" s="5" t="s">
        <v>21</v>
      </c>
      <c r="C15" s="3">
        <v>82.52</v>
      </c>
      <c r="D15" s="3">
        <v>82.73</v>
      </c>
      <c r="E15" s="3">
        <v>79.27</v>
      </c>
      <c r="F15" s="3">
        <v>3.36</v>
      </c>
      <c r="G15" s="3">
        <v>2.76</v>
      </c>
      <c r="H15" s="3">
        <v>5.66</v>
      </c>
      <c r="I15" s="3">
        <v>7.0000000000000007E-2</v>
      </c>
      <c r="J15" s="3">
        <v>0.23</v>
      </c>
      <c r="K15" s="3">
        <v>0.56999999999999995</v>
      </c>
      <c r="L15" s="3">
        <v>1.01</v>
      </c>
    </row>
    <row r="16" spans="1:12" x14ac:dyDescent="0.25">
      <c r="B16" s="5" t="s">
        <v>22</v>
      </c>
      <c r="C16" s="3">
        <v>83.29</v>
      </c>
      <c r="D16" s="3">
        <v>83.02</v>
      </c>
      <c r="E16" s="3">
        <v>79.28</v>
      </c>
      <c r="F16" s="3">
        <v>3.62</v>
      </c>
      <c r="G16" s="3">
        <v>3.09</v>
      </c>
      <c r="H16" s="3">
        <v>5.67</v>
      </c>
      <c r="I16" s="3">
        <v>0.35</v>
      </c>
      <c r="J16" s="3">
        <v>0.25</v>
      </c>
      <c r="K16" s="3">
        <v>1.1599999999999999</v>
      </c>
      <c r="L16" s="3">
        <v>0.01</v>
      </c>
    </row>
    <row r="17" spans="1:12" x14ac:dyDescent="0.25">
      <c r="B17" s="5" t="s">
        <v>23</v>
      </c>
      <c r="C17" s="3">
        <v>83.77</v>
      </c>
      <c r="D17" s="3">
        <v>83.62</v>
      </c>
      <c r="E17" s="3">
        <v>79.12</v>
      </c>
      <c r="F17" s="3">
        <v>3.97</v>
      </c>
      <c r="G17" s="3">
        <v>3.71</v>
      </c>
      <c r="H17" s="3">
        <v>4.92</v>
      </c>
      <c r="I17" s="3">
        <v>0.72</v>
      </c>
      <c r="J17" s="3">
        <v>0.3</v>
      </c>
      <c r="K17" s="3">
        <v>1.65</v>
      </c>
      <c r="L17" s="3">
        <v>-0.2</v>
      </c>
    </row>
    <row r="18" spans="1:12" x14ac:dyDescent="0.25">
      <c r="A18" s="3">
        <v>2014</v>
      </c>
      <c r="B18" s="5" t="s">
        <v>12</v>
      </c>
      <c r="C18" s="3">
        <v>84.52</v>
      </c>
      <c r="D18" s="3">
        <v>84.36</v>
      </c>
      <c r="E18" s="3">
        <v>79.790000000000006</v>
      </c>
      <c r="F18" s="3">
        <v>4.4800000000000004</v>
      </c>
      <c r="G18" s="3">
        <v>4.1399999999999997</v>
      </c>
      <c r="H18" s="3">
        <v>4.67</v>
      </c>
      <c r="I18" s="3">
        <v>0.88</v>
      </c>
      <c r="J18" s="3">
        <v>0.34</v>
      </c>
      <c r="K18" s="3">
        <v>2.04</v>
      </c>
      <c r="L18" s="3">
        <v>0.84</v>
      </c>
    </row>
    <row r="19" spans="1:12" x14ac:dyDescent="0.25">
      <c r="B19" s="5" t="s">
        <v>13</v>
      </c>
      <c r="C19" s="3">
        <v>84.73</v>
      </c>
      <c r="D19" s="3">
        <v>84.75</v>
      </c>
      <c r="E19" s="3">
        <v>80.45</v>
      </c>
      <c r="F19" s="3">
        <v>4.2300000000000004</v>
      </c>
      <c r="G19" s="3">
        <v>4.05</v>
      </c>
      <c r="H19" s="3">
        <v>5.05</v>
      </c>
      <c r="I19" s="3">
        <v>0.46</v>
      </c>
      <c r="J19" s="3">
        <v>0.33</v>
      </c>
      <c r="K19" s="3">
        <v>2.4300000000000002</v>
      </c>
      <c r="L19" s="3">
        <v>0.83</v>
      </c>
    </row>
    <row r="20" spans="1:12" x14ac:dyDescent="0.25">
      <c r="B20" s="5" t="s">
        <v>14</v>
      </c>
      <c r="C20" s="3">
        <v>84.97</v>
      </c>
      <c r="D20" s="3">
        <v>84.63</v>
      </c>
      <c r="E20" s="3">
        <v>80.7</v>
      </c>
      <c r="F20" s="3">
        <v>3.76</v>
      </c>
      <c r="G20" s="3">
        <v>3.09</v>
      </c>
      <c r="H20" s="3">
        <v>4.99</v>
      </c>
      <c r="I20" s="3">
        <v>-0.14000000000000001</v>
      </c>
      <c r="J20" s="3">
        <v>0.25</v>
      </c>
      <c r="K20" s="3">
        <v>1.93</v>
      </c>
      <c r="L20" s="3">
        <v>0.32</v>
      </c>
    </row>
    <row r="21" spans="1:12" x14ac:dyDescent="0.25">
      <c r="B21" s="5" t="s">
        <v>15</v>
      </c>
      <c r="C21" s="3">
        <v>84.81</v>
      </c>
      <c r="D21" s="3">
        <v>84.64</v>
      </c>
      <c r="E21" s="3">
        <v>80.959999999999994</v>
      </c>
      <c r="F21" s="3">
        <v>3.5</v>
      </c>
      <c r="G21" s="3">
        <v>2.84</v>
      </c>
      <c r="H21" s="3">
        <v>4.96</v>
      </c>
      <c r="I21" s="3">
        <v>0.01</v>
      </c>
      <c r="J21" s="3">
        <v>0.23</v>
      </c>
      <c r="K21" s="3">
        <v>1.22</v>
      </c>
      <c r="L21" s="3">
        <v>0.32</v>
      </c>
    </row>
    <row r="22" spans="1:12" x14ac:dyDescent="0.25">
      <c r="B22" s="5" t="s">
        <v>16</v>
      </c>
      <c r="C22" s="3">
        <v>84.54</v>
      </c>
      <c r="D22" s="3">
        <v>84.93</v>
      </c>
      <c r="E22" s="3">
        <v>81.069999999999993</v>
      </c>
      <c r="F22" s="3">
        <v>3.51</v>
      </c>
      <c r="G22" s="3">
        <v>3.04</v>
      </c>
      <c r="H22" s="3">
        <v>4.63</v>
      </c>
      <c r="I22" s="3">
        <v>0.34</v>
      </c>
      <c r="J22" s="3">
        <v>0.25</v>
      </c>
      <c r="K22" s="3">
        <v>0.68</v>
      </c>
      <c r="L22" s="3">
        <v>0.13</v>
      </c>
    </row>
    <row r="23" spans="1:12" x14ac:dyDescent="0.25">
      <c r="B23" s="5" t="s">
        <v>17</v>
      </c>
      <c r="C23" s="3">
        <v>84.68</v>
      </c>
      <c r="D23" s="3">
        <v>85.22</v>
      </c>
      <c r="E23" s="3">
        <v>81.459999999999994</v>
      </c>
      <c r="F23" s="3">
        <v>3.75</v>
      </c>
      <c r="G23" s="3">
        <v>3.59</v>
      </c>
      <c r="H23" s="3">
        <v>5.1100000000000003</v>
      </c>
      <c r="I23" s="3">
        <v>0.34</v>
      </c>
      <c r="J23" s="3">
        <v>0.28999999999999998</v>
      </c>
      <c r="K23" s="3">
        <v>0.56000000000000005</v>
      </c>
      <c r="L23" s="3">
        <v>0.48</v>
      </c>
    </row>
    <row r="24" spans="1:12" x14ac:dyDescent="0.25">
      <c r="B24" s="5" t="s">
        <v>18</v>
      </c>
      <c r="C24" s="3">
        <v>84.91</v>
      </c>
      <c r="D24" s="3">
        <v>85.41</v>
      </c>
      <c r="E24" s="3">
        <v>81.72</v>
      </c>
      <c r="F24" s="3">
        <v>4.07</v>
      </c>
      <c r="G24" s="3">
        <v>4.07</v>
      </c>
      <c r="H24" s="3">
        <v>5.47</v>
      </c>
      <c r="I24" s="3">
        <v>0.23</v>
      </c>
      <c r="J24" s="3">
        <v>0.33</v>
      </c>
      <c r="K24" s="3">
        <v>0.92</v>
      </c>
      <c r="L24" s="3">
        <v>0.32</v>
      </c>
    </row>
    <row r="25" spans="1:12" x14ac:dyDescent="0.25">
      <c r="B25" s="5" t="s">
        <v>19</v>
      </c>
      <c r="C25" s="3">
        <v>85.22</v>
      </c>
      <c r="D25" s="3">
        <v>85.65</v>
      </c>
      <c r="E25" s="3">
        <v>81.209999999999994</v>
      </c>
      <c r="F25" s="3">
        <v>4.1500000000000004</v>
      </c>
      <c r="G25" s="3">
        <v>4.12</v>
      </c>
      <c r="H25" s="3">
        <v>4.18</v>
      </c>
      <c r="I25" s="3">
        <v>0.28000000000000003</v>
      </c>
      <c r="J25" s="3">
        <v>0.34</v>
      </c>
      <c r="K25" s="3">
        <v>1.19</v>
      </c>
      <c r="L25" s="3">
        <v>-0.62</v>
      </c>
    </row>
    <row r="26" spans="1:12" x14ac:dyDescent="0.25">
      <c r="B26" s="5" t="s">
        <v>20</v>
      </c>
      <c r="C26" s="3">
        <v>85.6</v>
      </c>
      <c r="D26" s="3">
        <v>86.19</v>
      </c>
      <c r="E26" s="3">
        <v>81.27</v>
      </c>
      <c r="F26" s="3">
        <v>4.22</v>
      </c>
      <c r="G26" s="3">
        <v>4.26</v>
      </c>
      <c r="H26" s="3">
        <v>3.56</v>
      </c>
      <c r="I26" s="3">
        <v>0.63</v>
      </c>
      <c r="J26" s="3">
        <v>0.35</v>
      </c>
      <c r="K26" s="3">
        <v>1.48</v>
      </c>
      <c r="L26" s="3">
        <v>7.0000000000000007E-2</v>
      </c>
    </row>
    <row r="27" spans="1:12" x14ac:dyDescent="0.25">
      <c r="B27" s="5" t="s">
        <v>21</v>
      </c>
      <c r="C27" s="3">
        <v>86.07</v>
      </c>
      <c r="D27" s="3">
        <v>86.29</v>
      </c>
      <c r="E27" s="3">
        <v>81.7</v>
      </c>
      <c r="F27" s="3">
        <v>4.3</v>
      </c>
      <c r="G27" s="3">
        <v>4.3</v>
      </c>
      <c r="H27" s="3">
        <v>3.07</v>
      </c>
      <c r="I27" s="3">
        <v>0.11</v>
      </c>
      <c r="J27" s="3">
        <v>0.35</v>
      </c>
      <c r="K27" s="3">
        <v>1.26</v>
      </c>
      <c r="L27" s="3">
        <v>0.53</v>
      </c>
    </row>
    <row r="28" spans="1:12" x14ac:dyDescent="0.25">
      <c r="B28" s="5" t="s">
        <v>22</v>
      </c>
      <c r="C28" s="3">
        <v>86.76</v>
      </c>
      <c r="D28" s="3">
        <v>86.46</v>
      </c>
      <c r="E28" s="3">
        <v>81.88</v>
      </c>
      <c r="F28" s="3">
        <v>4.17</v>
      </c>
      <c r="G28" s="3">
        <v>4.1399999999999997</v>
      </c>
      <c r="H28" s="3">
        <v>3.28</v>
      </c>
      <c r="I28" s="3">
        <v>0.2</v>
      </c>
      <c r="J28" s="3">
        <v>0.34</v>
      </c>
      <c r="K28" s="3">
        <v>1.23</v>
      </c>
      <c r="L28" s="3">
        <v>0.22</v>
      </c>
    </row>
    <row r="29" spans="1:12" x14ac:dyDescent="0.25">
      <c r="B29" s="5" t="s">
        <v>23</v>
      </c>
      <c r="C29" s="3">
        <v>87.19</v>
      </c>
      <c r="D29" s="3">
        <v>86.93</v>
      </c>
      <c r="E29" s="3">
        <v>82.2</v>
      </c>
      <c r="F29" s="3">
        <v>4.08</v>
      </c>
      <c r="G29" s="3">
        <v>3.96</v>
      </c>
      <c r="H29" s="3">
        <v>3.89</v>
      </c>
      <c r="I29" s="3">
        <v>0.55000000000000004</v>
      </c>
      <c r="J29" s="3">
        <v>0.32</v>
      </c>
      <c r="K29" s="3">
        <v>1.5</v>
      </c>
      <c r="L29" s="3">
        <v>0.39</v>
      </c>
    </row>
    <row r="30" spans="1:12" x14ac:dyDescent="0.25">
      <c r="A30" s="3">
        <v>2015</v>
      </c>
      <c r="B30" s="5" t="s">
        <v>12</v>
      </c>
      <c r="C30" s="3">
        <v>87.11</v>
      </c>
      <c r="D30" s="3">
        <v>86.93</v>
      </c>
      <c r="E30" s="3">
        <v>82.3</v>
      </c>
      <c r="F30" s="3">
        <v>3.07</v>
      </c>
      <c r="G30" s="3">
        <v>3.05</v>
      </c>
      <c r="H30" s="3">
        <v>3.15</v>
      </c>
      <c r="I30" s="3">
        <v>0</v>
      </c>
      <c r="J30" s="3">
        <v>0.25</v>
      </c>
      <c r="K30" s="3">
        <v>0.86</v>
      </c>
      <c r="L30" s="3">
        <v>0.12</v>
      </c>
    </row>
    <row r="31" spans="1:12" x14ac:dyDescent="0.25">
      <c r="B31" s="5" t="s">
        <v>13</v>
      </c>
      <c r="C31" s="3">
        <v>87.28</v>
      </c>
      <c r="D31" s="3">
        <v>87.36</v>
      </c>
      <c r="E31" s="3">
        <v>82.41</v>
      </c>
      <c r="F31" s="3">
        <v>3</v>
      </c>
      <c r="G31" s="3">
        <v>3.09</v>
      </c>
      <c r="H31" s="3">
        <v>2.44</v>
      </c>
      <c r="I31" s="3">
        <v>0.5</v>
      </c>
      <c r="J31" s="3">
        <v>0.25</v>
      </c>
      <c r="K31" s="3">
        <v>1.24</v>
      </c>
      <c r="L31" s="3">
        <v>0.14000000000000001</v>
      </c>
    </row>
    <row r="32" spans="1:12" x14ac:dyDescent="0.25">
      <c r="B32" s="5" t="s">
        <v>14</v>
      </c>
      <c r="C32" s="3">
        <v>87.63</v>
      </c>
      <c r="D32" s="3">
        <v>87.46</v>
      </c>
      <c r="E32" s="3">
        <v>82.9</v>
      </c>
      <c r="F32" s="3">
        <v>3.14</v>
      </c>
      <c r="G32" s="3">
        <v>3.35</v>
      </c>
      <c r="H32" s="3">
        <v>2.72</v>
      </c>
      <c r="I32" s="3">
        <v>0.11</v>
      </c>
      <c r="J32" s="3">
        <v>0.27</v>
      </c>
      <c r="K32" s="3">
        <v>1.1599999999999999</v>
      </c>
      <c r="L32" s="3">
        <v>0.59</v>
      </c>
    </row>
    <row r="33" spans="1:12" x14ac:dyDescent="0.25">
      <c r="B33" s="5" t="s">
        <v>15</v>
      </c>
      <c r="C33" s="3">
        <v>87.4</v>
      </c>
      <c r="D33" s="3">
        <v>87.46</v>
      </c>
      <c r="E33" s="3">
        <v>83.42</v>
      </c>
      <c r="F33" s="3">
        <v>3.06</v>
      </c>
      <c r="G33" s="3">
        <v>3.33</v>
      </c>
      <c r="H33" s="3">
        <v>3.03</v>
      </c>
      <c r="I33" s="3">
        <v>0</v>
      </c>
      <c r="J33" s="3">
        <v>0.27</v>
      </c>
      <c r="K33" s="3">
        <v>0.6</v>
      </c>
      <c r="L33" s="3">
        <v>0.63</v>
      </c>
    </row>
    <row r="34" spans="1:12" x14ac:dyDescent="0.25">
      <c r="B34" s="5" t="s">
        <v>16</v>
      </c>
      <c r="C34" s="3">
        <v>86.97</v>
      </c>
      <c r="D34" s="3">
        <v>87.39</v>
      </c>
      <c r="E34" s="3">
        <v>83.71</v>
      </c>
      <c r="F34" s="3">
        <v>2.88</v>
      </c>
      <c r="G34" s="3">
        <v>2.89</v>
      </c>
      <c r="H34" s="3">
        <v>3.26</v>
      </c>
      <c r="I34" s="3">
        <v>-0.08</v>
      </c>
      <c r="J34" s="3">
        <v>0.24</v>
      </c>
      <c r="K34" s="3">
        <v>0.52</v>
      </c>
      <c r="L34" s="3">
        <v>0.35</v>
      </c>
    </row>
    <row r="35" spans="1:12" x14ac:dyDescent="0.25">
      <c r="B35" s="5" t="s">
        <v>17</v>
      </c>
      <c r="C35" s="3">
        <v>87.11</v>
      </c>
      <c r="D35" s="3">
        <v>87.65</v>
      </c>
      <c r="E35" s="3">
        <v>84.23</v>
      </c>
      <c r="F35" s="3">
        <v>2.87</v>
      </c>
      <c r="G35" s="3">
        <v>2.86</v>
      </c>
      <c r="H35" s="3">
        <v>3.4</v>
      </c>
      <c r="I35" s="3">
        <v>0.3</v>
      </c>
      <c r="J35" s="3">
        <v>0.24</v>
      </c>
      <c r="K35" s="3">
        <v>0.33</v>
      </c>
      <c r="L35" s="3">
        <v>0.61</v>
      </c>
    </row>
    <row r="36" spans="1:12" x14ac:dyDescent="0.25">
      <c r="B36" s="5" t="s">
        <v>18</v>
      </c>
      <c r="C36" s="3">
        <v>87.24</v>
      </c>
      <c r="D36" s="3">
        <v>87.87</v>
      </c>
      <c r="E36" s="3">
        <v>84.86</v>
      </c>
      <c r="F36" s="3">
        <v>2.74</v>
      </c>
      <c r="G36" s="3">
        <v>2.87</v>
      </c>
      <c r="H36" s="3">
        <v>3.85</v>
      </c>
      <c r="I36" s="3">
        <v>0.25</v>
      </c>
      <c r="J36" s="3">
        <v>0.24</v>
      </c>
      <c r="K36" s="3">
        <v>0.46</v>
      </c>
      <c r="L36" s="3">
        <v>0.76</v>
      </c>
    </row>
    <row r="37" spans="1:12" x14ac:dyDescent="0.25">
      <c r="B37" s="5" t="s">
        <v>19</v>
      </c>
      <c r="C37" s="3">
        <v>87.42</v>
      </c>
      <c r="D37" s="3">
        <v>87.95</v>
      </c>
      <c r="E37" s="3">
        <v>84.58</v>
      </c>
      <c r="F37" s="3">
        <v>2.59</v>
      </c>
      <c r="G37" s="3">
        <v>2.69</v>
      </c>
      <c r="H37" s="3">
        <v>4.16</v>
      </c>
      <c r="I37" s="3">
        <v>0.09</v>
      </c>
      <c r="J37" s="3">
        <v>0.22</v>
      </c>
      <c r="K37" s="3">
        <v>0.56000000000000005</v>
      </c>
      <c r="L37" s="3">
        <v>-0.33</v>
      </c>
    </row>
    <row r="38" spans="1:12" x14ac:dyDescent="0.25">
      <c r="B38" s="5" t="s">
        <v>20</v>
      </c>
      <c r="C38" s="3">
        <v>87.75</v>
      </c>
      <c r="D38" s="3">
        <v>88.52</v>
      </c>
      <c r="E38" s="3">
        <v>85.1</v>
      </c>
      <c r="F38" s="3">
        <v>2.52</v>
      </c>
      <c r="G38" s="3">
        <v>2.7</v>
      </c>
      <c r="H38" s="3">
        <v>4.71</v>
      </c>
      <c r="I38" s="3">
        <v>0.65</v>
      </c>
      <c r="J38" s="3">
        <v>0.22</v>
      </c>
      <c r="K38" s="3">
        <v>1.3</v>
      </c>
      <c r="L38" s="3">
        <v>0.61</v>
      </c>
    </row>
    <row r="39" spans="1:12" x14ac:dyDescent="0.25">
      <c r="B39" s="5" t="s">
        <v>21</v>
      </c>
      <c r="C39" s="3">
        <v>88.2</v>
      </c>
      <c r="D39" s="3">
        <v>88.87</v>
      </c>
      <c r="E39" s="3">
        <v>85.61</v>
      </c>
      <c r="F39" s="3">
        <v>2.48</v>
      </c>
      <c r="G39" s="3">
        <v>3</v>
      </c>
      <c r="H39" s="3">
        <v>4.79</v>
      </c>
      <c r="I39" s="3">
        <v>0.39</v>
      </c>
      <c r="J39" s="3">
        <v>0.25</v>
      </c>
      <c r="K39" s="3">
        <v>1.39</v>
      </c>
      <c r="L39" s="3">
        <v>0.6</v>
      </c>
    </row>
    <row r="40" spans="1:12" x14ac:dyDescent="0.25">
      <c r="B40" s="5" t="s">
        <v>22</v>
      </c>
      <c r="C40" s="3">
        <v>88.69</v>
      </c>
      <c r="D40" s="3">
        <v>88.76</v>
      </c>
      <c r="E40" s="3">
        <v>85.68</v>
      </c>
      <c r="F40" s="3">
        <v>2.21</v>
      </c>
      <c r="G40" s="3">
        <v>2.66</v>
      </c>
      <c r="H40" s="3">
        <v>4.6500000000000004</v>
      </c>
      <c r="I40" s="3">
        <v>-0.13</v>
      </c>
      <c r="J40" s="3">
        <v>0.22</v>
      </c>
      <c r="K40" s="3">
        <v>1.02</v>
      </c>
      <c r="L40" s="3">
        <v>0.08</v>
      </c>
    </row>
    <row r="41" spans="1:12" x14ac:dyDescent="0.25">
      <c r="B41" s="5" t="s">
        <v>23</v>
      </c>
      <c r="C41" s="3">
        <v>89.05</v>
      </c>
      <c r="D41" s="3">
        <v>89.16</v>
      </c>
      <c r="E41" s="3">
        <v>85.62</v>
      </c>
      <c r="F41" s="3">
        <v>2.13</v>
      </c>
      <c r="G41" s="3">
        <v>2.56</v>
      </c>
      <c r="H41" s="3">
        <v>4.16</v>
      </c>
      <c r="I41" s="3">
        <v>0.45</v>
      </c>
      <c r="J41" s="3">
        <v>0.21</v>
      </c>
      <c r="K41" s="3">
        <v>1.38</v>
      </c>
      <c r="L41" s="3">
        <v>-7.0000000000000007E-2</v>
      </c>
    </row>
    <row r="42" spans="1:12" x14ac:dyDescent="0.25">
      <c r="A42" s="3">
        <v>2016</v>
      </c>
      <c r="B42" s="5" t="s">
        <v>12</v>
      </c>
      <c r="C42" s="3">
        <v>89.39</v>
      </c>
      <c r="D42" s="3">
        <v>89.73</v>
      </c>
      <c r="E42" s="3">
        <v>85.43</v>
      </c>
      <c r="F42" s="3">
        <v>2.61</v>
      </c>
      <c r="G42" s="3">
        <v>3.22</v>
      </c>
      <c r="H42" s="3">
        <v>3.81</v>
      </c>
      <c r="I42" s="3">
        <v>0.64</v>
      </c>
      <c r="J42" s="3">
        <v>0.26</v>
      </c>
      <c r="K42" s="3">
        <v>1.36</v>
      </c>
      <c r="L42" s="3">
        <v>-0.22</v>
      </c>
    </row>
    <row r="43" spans="1:12" x14ac:dyDescent="0.25">
      <c r="B43" s="5" t="s">
        <v>13</v>
      </c>
      <c r="C43" s="3">
        <v>89.78</v>
      </c>
      <c r="D43" s="3">
        <v>89.99</v>
      </c>
      <c r="E43" s="3">
        <v>86.18</v>
      </c>
      <c r="F43" s="3">
        <v>2.87</v>
      </c>
      <c r="G43" s="3">
        <v>3.01</v>
      </c>
      <c r="H43" s="3">
        <v>4.57</v>
      </c>
      <c r="I43" s="3">
        <v>0.28999999999999998</v>
      </c>
      <c r="J43" s="3">
        <v>0.25</v>
      </c>
      <c r="K43" s="3">
        <v>1.26</v>
      </c>
      <c r="L43" s="3">
        <v>0.88</v>
      </c>
    </row>
    <row r="44" spans="1:12" x14ac:dyDescent="0.25">
      <c r="B44" s="5" t="s">
        <v>14</v>
      </c>
      <c r="C44" s="3">
        <v>89.91</v>
      </c>
      <c r="D44" s="3">
        <v>90.31</v>
      </c>
      <c r="E44" s="3">
        <v>86.6</v>
      </c>
      <c r="F44" s="3">
        <v>2.6</v>
      </c>
      <c r="G44" s="3">
        <v>3.26</v>
      </c>
      <c r="H44" s="3">
        <v>4.46</v>
      </c>
      <c r="I44" s="3">
        <v>0.35</v>
      </c>
      <c r="J44" s="3">
        <v>0.27</v>
      </c>
      <c r="K44" s="3">
        <v>1.74</v>
      </c>
      <c r="L44" s="3">
        <v>0.48</v>
      </c>
    </row>
    <row r="45" spans="1:12" x14ac:dyDescent="0.25">
      <c r="B45" s="5" t="s">
        <v>15</v>
      </c>
      <c r="C45" s="3">
        <v>89.63</v>
      </c>
      <c r="D45" s="3">
        <v>90.48</v>
      </c>
      <c r="E45" s="3">
        <v>86.95</v>
      </c>
      <c r="F45" s="3">
        <v>2.54</v>
      </c>
      <c r="G45" s="3">
        <v>3.46</v>
      </c>
      <c r="H45" s="3">
        <v>4.2300000000000004</v>
      </c>
      <c r="I45" s="3">
        <v>0.19</v>
      </c>
      <c r="J45" s="3">
        <v>0.28000000000000003</v>
      </c>
      <c r="K45" s="3">
        <v>1.48</v>
      </c>
      <c r="L45" s="3">
        <v>0.4</v>
      </c>
    </row>
    <row r="46" spans="1:12" x14ac:dyDescent="0.25">
      <c r="B46" s="5" t="s">
        <v>16</v>
      </c>
      <c r="C46" s="3">
        <v>89.23</v>
      </c>
      <c r="D46" s="3">
        <v>90.54</v>
      </c>
      <c r="E46" s="3">
        <v>86.82</v>
      </c>
      <c r="F46" s="3">
        <v>2.6</v>
      </c>
      <c r="G46" s="3">
        <v>3.61</v>
      </c>
      <c r="H46" s="3">
        <v>3.72</v>
      </c>
      <c r="I46" s="3">
        <v>0.06</v>
      </c>
      <c r="J46" s="3">
        <v>0.3</v>
      </c>
      <c r="K46" s="3">
        <v>0.9</v>
      </c>
      <c r="L46" s="3">
        <v>-0.14000000000000001</v>
      </c>
    </row>
    <row r="47" spans="1:12" x14ac:dyDescent="0.25">
      <c r="B47" s="5" t="s">
        <v>17</v>
      </c>
      <c r="C47" s="3">
        <v>89.32</v>
      </c>
      <c r="D47" s="3">
        <v>90.55</v>
      </c>
      <c r="E47" s="3">
        <v>87.13</v>
      </c>
      <c r="F47" s="3">
        <v>2.54</v>
      </c>
      <c r="G47" s="3">
        <v>3.31</v>
      </c>
      <c r="H47" s="3">
        <v>3.44</v>
      </c>
      <c r="I47" s="3">
        <v>0.01</v>
      </c>
      <c r="J47" s="3">
        <v>0.27</v>
      </c>
      <c r="K47" s="3">
        <v>0.62</v>
      </c>
      <c r="L47" s="3">
        <v>0.35</v>
      </c>
    </row>
    <row r="48" spans="1:12" x14ac:dyDescent="0.25">
      <c r="B48" s="5" t="s">
        <v>18</v>
      </c>
      <c r="C48" s="3">
        <v>89.56</v>
      </c>
      <c r="D48" s="3">
        <v>90.7</v>
      </c>
      <c r="E48" s="3">
        <v>88.24</v>
      </c>
      <c r="F48" s="3">
        <v>2.65</v>
      </c>
      <c r="G48" s="3">
        <v>3.22</v>
      </c>
      <c r="H48" s="3">
        <v>3.97</v>
      </c>
      <c r="I48" s="3">
        <v>0.16</v>
      </c>
      <c r="J48" s="3">
        <v>0.26</v>
      </c>
      <c r="K48" s="3">
        <v>0.43</v>
      </c>
      <c r="L48" s="3">
        <v>1.27</v>
      </c>
    </row>
    <row r="49" spans="1:12" x14ac:dyDescent="0.25">
      <c r="B49" s="5" t="s">
        <v>19</v>
      </c>
      <c r="C49" s="3">
        <v>89.81</v>
      </c>
      <c r="D49" s="3">
        <v>90.86</v>
      </c>
      <c r="E49" s="3">
        <v>88.71</v>
      </c>
      <c r="F49" s="3">
        <v>2.73</v>
      </c>
      <c r="G49" s="3">
        <v>3.31</v>
      </c>
      <c r="H49" s="3">
        <v>4.88</v>
      </c>
      <c r="I49" s="3">
        <v>0.18</v>
      </c>
      <c r="J49" s="3">
        <v>0.27</v>
      </c>
      <c r="K49" s="3">
        <v>0.42</v>
      </c>
      <c r="L49" s="3">
        <v>0.54</v>
      </c>
    </row>
    <row r="50" spans="1:12" x14ac:dyDescent="0.25">
      <c r="B50" s="5" t="s">
        <v>20</v>
      </c>
      <c r="C50" s="3">
        <v>90.36</v>
      </c>
      <c r="D50" s="3">
        <v>91.34</v>
      </c>
      <c r="E50" s="3">
        <v>89.07</v>
      </c>
      <c r="F50" s="3">
        <v>2.97</v>
      </c>
      <c r="G50" s="3">
        <v>3.19</v>
      </c>
      <c r="H50" s="3">
        <v>4.67</v>
      </c>
      <c r="I50" s="3">
        <v>0.53</v>
      </c>
      <c r="J50" s="3">
        <v>0.26</v>
      </c>
      <c r="K50" s="3">
        <v>0.89</v>
      </c>
      <c r="L50" s="3">
        <v>0.41</v>
      </c>
    </row>
    <row r="51" spans="1:12" x14ac:dyDescent="0.25">
      <c r="B51" s="5" t="s">
        <v>21</v>
      </c>
      <c r="C51" s="3">
        <v>90.91</v>
      </c>
      <c r="D51" s="3">
        <v>91.54</v>
      </c>
      <c r="E51" s="3">
        <v>89.57</v>
      </c>
      <c r="F51" s="3">
        <v>3.06</v>
      </c>
      <c r="G51" s="3">
        <v>2.99</v>
      </c>
      <c r="H51" s="3">
        <v>4.62</v>
      </c>
      <c r="I51" s="3">
        <v>0.21</v>
      </c>
      <c r="J51" s="3">
        <v>0.25</v>
      </c>
      <c r="K51" s="3">
        <v>1.0900000000000001</v>
      </c>
      <c r="L51" s="3">
        <v>0.56000000000000005</v>
      </c>
    </row>
    <row r="52" spans="1:12" x14ac:dyDescent="0.25">
      <c r="B52" s="5" t="s">
        <v>22</v>
      </c>
      <c r="C52" s="3">
        <v>91.62</v>
      </c>
      <c r="D52" s="3">
        <v>91.72</v>
      </c>
      <c r="E52" s="3">
        <v>89.48</v>
      </c>
      <c r="F52" s="3">
        <v>3.31</v>
      </c>
      <c r="G52" s="3">
        <v>3.33</v>
      </c>
      <c r="H52" s="3">
        <v>4.43</v>
      </c>
      <c r="I52" s="3">
        <v>0.2</v>
      </c>
      <c r="J52" s="3">
        <v>0.27</v>
      </c>
      <c r="K52" s="3">
        <v>1.1299999999999999</v>
      </c>
      <c r="L52" s="3">
        <v>-0.11</v>
      </c>
    </row>
    <row r="53" spans="1:12" x14ac:dyDescent="0.25">
      <c r="B53" s="5" t="s">
        <v>23</v>
      </c>
      <c r="C53" s="3">
        <v>92.04</v>
      </c>
      <c r="D53" s="3">
        <v>92.12</v>
      </c>
      <c r="E53" s="3">
        <v>90.05</v>
      </c>
      <c r="F53" s="3">
        <v>3.36</v>
      </c>
      <c r="G53" s="3">
        <v>3.32</v>
      </c>
      <c r="H53" s="3">
        <v>5.17</v>
      </c>
      <c r="I53" s="3">
        <v>0.43</v>
      </c>
      <c r="J53" s="3">
        <v>0.27</v>
      </c>
      <c r="K53" s="3">
        <v>1.38</v>
      </c>
      <c r="L53" s="3">
        <v>0.64</v>
      </c>
    </row>
    <row r="54" spans="1:12" x14ac:dyDescent="0.25">
      <c r="A54" s="3">
        <v>2017</v>
      </c>
      <c r="B54" s="5" t="s">
        <v>12</v>
      </c>
      <c r="C54" s="3">
        <v>93.6</v>
      </c>
      <c r="D54" s="3">
        <v>93.67</v>
      </c>
      <c r="E54" s="3">
        <v>91.82</v>
      </c>
      <c r="F54" s="3">
        <v>4.72</v>
      </c>
      <c r="G54" s="3">
        <v>4.38</v>
      </c>
      <c r="H54" s="3">
        <v>7.47</v>
      </c>
      <c r="I54" s="3">
        <v>1.68</v>
      </c>
      <c r="J54" s="3">
        <v>0.36</v>
      </c>
      <c r="K54" s="3">
        <v>2.54</v>
      </c>
      <c r="L54" s="3">
        <v>1.97</v>
      </c>
    </row>
    <row r="55" spans="1:12" x14ac:dyDescent="0.25">
      <c r="B55" s="5" t="s">
        <v>13</v>
      </c>
      <c r="C55" s="3">
        <v>94.14</v>
      </c>
      <c r="D55" s="3">
        <v>94.24</v>
      </c>
      <c r="E55" s="3">
        <v>92.66</v>
      </c>
      <c r="F55" s="3">
        <v>4.8600000000000003</v>
      </c>
      <c r="G55" s="3">
        <v>4.72</v>
      </c>
      <c r="H55" s="3">
        <v>7.52</v>
      </c>
      <c r="I55" s="3">
        <v>0.62</v>
      </c>
      <c r="J55" s="3">
        <v>0.39</v>
      </c>
      <c r="K55" s="3">
        <v>2.96</v>
      </c>
      <c r="L55" s="3">
        <v>0.92</v>
      </c>
    </row>
    <row r="56" spans="1:12" x14ac:dyDescent="0.25">
      <c r="B56" s="5" t="s">
        <v>14</v>
      </c>
      <c r="C56" s="3">
        <v>94.72</v>
      </c>
      <c r="D56" s="3">
        <v>94.86</v>
      </c>
      <c r="E56" s="3">
        <v>93.51</v>
      </c>
      <c r="F56" s="3">
        <v>5.35</v>
      </c>
      <c r="G56" s="3">
        <v>5.04</v>
      </c>
      <c r="H56" s="3">
        <v>7.99</v>
      </c>
      <c r="I56" s="3">
        <v>0.65</v>
      </c>
      <c r="J56" s="3">
        <v>0.41</v>
      </c>
      <c r="K56" s="3">
        <v>3.42</v>
      </c>
      <c r="L56" s="3">
        <v>0.92</v>
      </c>
    </row>
    <row r="57" spans="1:12" x14ac:dyDescent="0.25">
      <c r="B57" s="5" t="s">
        <v>15</v>
      </c>
      <c r="C57" s="3">
        <v>94.84</v>
      </c>
      <c r="D57" s="3">
        <v>95.13</v>
      </c>
      <c r="E57" s="3">
        <v>94.06</v>
      </c>
      <c r="F57" s="3">
        <v>5.82</v>
      </c>
      <c r="G57" s="3">
        <v>5.13</v>
      </c>
      <c r="H57" s="3">
        <v>8.18</v>
      </c>
      <c r="I57" s="3">
        <v>0.28000000000000003</v>
      </c>
      <c r="J57" s="3">
        <v>0.42</v>
      </c>
      <c r="K57" s="3">
        <v>3.27</v>
      </c>
      <c r="L57" s="3">
        <v>0.59</v>
      </c>
    </row>
    <row r="58" spans="1:12" x14ac:dyDescent="0.25">
      <c r="B58" s="5" t="s">
        <v>16</v>
      </c>
      <c r="C58" s="3">
        <v>94.73</v>
      </c>
      <c r="D58" s="3">
        <v>95.17</v>
      </c>
      <c r="E58" s="3">
        <v>94.37</v>
      </c>
      <c r="F58" s="3">
        <v>6.16</v>
      </c>
      <c r="G58" s="3">
        <v>5.1100000000000003</v>
      </c>
      <c r="H58" s="3">
        <v>8.69</v>
      </c>
      <c r="I58" s="3">
        <v>0.05</v>
      </c>
      <c r="J58" s="3">
        <v>0.42</v>
      </c>
      <c r="K58" s="3">
        <v>1.61</v>
      </c>
      <c r="L58" s="3">
        <v>0.33</v>
      </c>
    </row>
    <row r="59" spans="1:12" x14ac:dyDescent="0.25">
      <c r="B59" s="5" t="s">
        <v>17</v>
      </c>
      <c r="C59" s="3">
        <v>94.96</v>
      </c>
      <c r="D59" s="3">
        <v>95.56</v>
      </c>
      <c r="E59" s="3">
        <v>94.63</v>
      </c>
      <c r="F59" s="3">
        <v>6.31</v>
      </c>
      <c r="G59" s="3">
        <v>5.53</v>
      </c>
      <c r="H59" s="3">
        <v>8.6199999999999992</v>
      </c>
      <c r="I59" s="3">
        <v>0.41</v>
      </c>
      <c r="J59" s="3">
        <v>0.45</v>
      </c>
      <c r="K59" s="3">
        <v>1.4</v>
      </c>
      <c r="L59" s="3">
        <v>0.28000000000000003</v>
      </c>
    </row>
    <row r="60" spans="1:12" x14ac:dyDescent="0.25">
      <c r="B60" s="5" t="s">
        <v>18</v>
      </c>
      <c r="C60" s="3">
        <v>95.32</v>
      </c>
      <c r="D60" s="3">
        <v>95.93</v>
      </c>
      <c r="E60" s="3">
        <v>94.86</v>
      </c>
      <c r="F60" s="3">
        <v>6.44</v>
      </c>
      <c r="G60" s="3">
        <v>5.77</v>
      </c>
      <c r="H60" s="3">
        <v>7.51</v>
      </c>
      <c r="I60" s="3">
        <v>0.38</v>
      </c>
      <c r="J60" s="3">
        <v>0.47</v>
      </c>
      <c r="K60" s="3">
        <v>1.1299999999999999</v>
      </c>
      <c r="L60" s="3">
        <v>0.24</v>
      </c>
    </row>
    <row r="61" spans="1:12" x14ac:dyDescent="0.25">
      <c r="B61" s="5" t="s">
        <v>19</v>
      </c>
      <c r="C61" s="3">
        <v>95.79</v>
      </c>
      <c r="D61" s="3">
        <v>96.3</v>
      </c>
      <c r="E61" s="3">
        <v>94.86</v>
      </c>
      <c r="F61" s="3">
        <v>6.66</v>
      </c>
      <c r="G61" s="3">
        <v>5.98</v>
      </c>
      <c r="H61" s="3">
        <v>6.93</v>
      </c>
      <c r="I61" s="3">
        <v>0.38</v>
      </c>
      <c r="J61" s="3">
        <v>0.49</v>
      </c>
      <c r="K61" s="3">
        <v>1.23</v>
      </c>
      <c r="L61" s="3">
        <v>0</v>
      </c>
    </row>
    <row r="62" spans="1:12" x14ac:dyDescent="0.25">
      <c r="B62" s="5" t="s">
        <v>20</v>
      </c>
      <c r="C62" s="3">
        <v>96.09</v>
      </c>
      <c r="D62" s="3">
        <v>96.58</v>
      </c>
      <c r="E62" s="3">
        <v>95.16</v>
      </c>
      <c r="F62" s="3">
        <v>6.35</v>
      </c>
      <c r="G62" s="3">
        <v>5.73</v>
      </c>
      <c r="H62" s="3">
        <v>6.84</v>
      </c>
      <c r="I62" s="3">
        <v>0.28999999999999998</v>
      </c>
      <c r="J62" s="3">
        <v>0.47</v>
      </c>
      <c r="K62" s="3">
        <v>1.48</v>
      </c>
      <c r="L62" s="3">
        <v>0.32</v>
      </c>
    </row>
    <row r="63" spans="1:12" x14ac:dyDescent="0.25">
      <c r="B63" s="5" t="s">
        <v>21</v>
      </c>
      <c r="C63" s="3">
        <v>96.7</v>
      </c>
      <c r="D63" s="3">
        <v>96.77</v>
      </c>
      <c r="E63" s="3">
        <v>95.21</v>
      </c>
      <c r="F63" s="3">
        <v>6.37</v>
      </c>
      <c r="G63" s="3">
        <v>5.72</v>
      </c>
      <c r="H63" s="3">
        <v>6.3</v>
      </c>
      <c r="I63" s="3">
        <v>0.19</v>
      </c>
      <c r="J63" s="3">
        <v>0.46</v>
      </c>
      <c r="K63" s="3">
        <v>1.26</v>
      </c>
      <c r="L63" s="3">
        <v>0.06</v>
      </c>
    </row>
    <row r="64" spans="1:12" x14ac:dyDescent="0.25">
      <c r="B64" s="5" t="s">
        <v>22</v>
      </c>
      <c r="C64" s="3">
        <v>97.7</v>
      </c>
      <c r="D64" s="3">
        <v>97.2</v>
      </c>
      <c r="E64" s="3">
        <v>95.64</v>
      </c>
      <c r="F64" s="3">
        <v>6.63</v>
      </c>
      <c r="G64" s="3">
        <v>5.98</v>
      </c>
      <c r="H64" s="3">
        <v>6.89</v>
      </c>
      <c r="I64" s="3">
        <v>0.45</v>
      </c>
      <c r="J64" s="3">
        <v>0.49</v>
      </c>
      <c r="K64" s="3">
        <v>1.33</v>
      </c>
      <c r="L64" s="3">
        <v>0.45</v>
      </c>
    </row>
    <row r="65" spans="1:12" x14ac:dyDescent="0.25">
      <c r="B65" s="5" t="s">
        <v>23</v>
      </c>
      <c r="C65" s="3">
        <v>98.27</v>
      </c>
      <c r="D65" s="3">
        <v>97.79</v>
      </c>
      <c r="E65" s="3">
        <v>96.4</v>
      </c>
      <c r="F65" s="3">
        <v>6.77</v>
      </c>
      <c r="G65" s="3">
        <v>6.15</v>
      </c>
      <c r="H65" s="3">
        <v>7.05</v>
      </c>
      <c r="I65" s="3">
        <v>0.6</v>
      </c>
      <c r="J65" s="3">
        <v>0.5</v>
      </c>
      <c r="K65" s="3">
        <v>1.55</v>
      </c>
      <c r="L65" s="3">
        <v>0.79</v>
      </c>
    </row>
    <row r="66" spans="1:12" x14ac:dyDescent="0.25">
      <c r="A66" s="3">
        <v>2018</v>
      </c>
      <c r="B66" s="5" t="s">
        <v>12</v>
      </c>
      <c r="C66" s="3">
        <v>98.79</v>
      </c>
      <c r="D66" s="3">
        <v>98.14</v>
      </c>
      <c r="E66" s="3">
        <v>97.51</v>
      </c>
      <c r="F66" s="3">
        <v>5.55</v>
      </c>
      <c r="G66" s="3">
        <v>4.78</v>
      </c>
      <c r="H66" s="3">
        <v>6.2</v>
      </c>
      <c r="I66" s="3">
        <v>0.36</v>
      </c>
      <c r="J66" s="3">
        <v>0.39</v>
      </c>
      <c r="K66" s="3">
        <v>1.62</v>
      </c>
      <c r="L66" s="3">
        <v>1.1599999999999999</v>
      </c>
    </row>
    <row r="67" spans="1:12" x14ac:dyDescent="0.25">
      <c r="B67" s="5" t="s">
        <v>13</v>
      </c>
      <c r="C67" s="3">
        <v>99.17</v>
      </c>
      <c r="D67" s="3">
        <v>98.5</v>
      </c>
      <c r="E67" s="3">
        <v>98.91</v>
      </c>
      <c r="F67" s="3">
        <v>5.34</v>
      </c>
      <c r="G67" s="3">
        <v>4.5199999999999996</v>
      </c>
      <c r="H67" s="3">
        <v>6.74</v>
      </c>
      <c r="I67" s="3">
        <v>0.37</v>
      </c>
      <c r="J67" s="3">
        <v>0.37</v>
      </c>
      <c r="K67" s="3">
        <v>1.79</v>
      </c>
      <c r="L67" s="3">
        <v>1.43</v>
      </c>
    </row>
    <row r="68" spans="1:12" x14ac:dyDescent="0.25">
      <c r="B68" s="5" t="s">
        <v>14</v>
      </c>
      <c r="C68" s="3">
        <v>99.49</v>
      </c>
      <c r="D68" s="3">
        <v>98.87</v>
      </c>
      <c r="E68" s="3">
        <v>99.15</v>
      </c>
      <c r="F68" s="3">
        <v>5.04</v>
      </c>
      <c r="G68" s="3">
        <v>4.2300000000000004</v>
      </c>
      <c r="H68" s="3">
        <v>6.03</v>
      </c>
      <c r="I68" s="3">
        <v>0.37</v>
      </c>
      <c r="J68" s="3">
        <v>0.35</v>
      </c>
      <c r="K68" s="3">
        <v>1.72</v>
      </c>
      <c r="L68" s="3">
        <v>0.25</v>
      </c>
    </row>
    <row r="69" spans="1:12" x14ac:dyDescent="0.25">
      <c r="B69" s="5" t="s">
        <v>15</v>
      </c>
      <c r="C69" s="3">
        <v>99.15</v>
      </c>
      <c r="D69" s="3">
        <v>98.77</v>
      </c>
      <c r="E69" s="3">
        <v>99.34</v>
      </c>
      <c r="F69" s="3">
        <v>4.55</v>
      </c>
      <c r="G69" s="3">
        <v>3.83</v>
      </c>
      <c r="H69" s="3">
        <v>5.61</v>
      </c>
      <c r="I69" s="3">
        <v>-0.11</v>
      </c>
      <c r="J69" s="3">
        <v>0.31</v>
      </c>
      <c r="K69" s="3">
        <v>1</v>
      </c>
      <c r="L69" s="3">
        <v>0.19</v>
      </c>
    </row>
    <row r="70" spans="1:12" x14ac:dyDescent="0.25">
      <c r="B70" s="5" t="s">
        <v>16</v>
      </c>
      <c r="C70" s="3">
        <v>98.99</v>
      </c>
      <c r="D70" s="3">
        <v>99.2</v>
      </c>
      <c r="E70" s="3">
        <v>99.24</v>
      </c>
      <c r="F70" s="3">
        <v>4.51</v>
      </c>
      <c r="G70" s="3">
        <v>4.2300000000000004</v>
      </c>
      <c r="H70" s="3">
        <v>5.16</v>
      </c>
      <c r="I70" s="3">
        <v>0.44</v>
      </c>
      <c r="J70" s="3">
        <v>0.35</v>
      </c>
      <c r="K70" s="3">
        <v>1.08</v>
      </c>
      <c r="L70" s="3">
        <v>-0.09</v>
      </c>
    </row>
    <row r="71" spans="1:12" x14ac:dyDescent="0.25">
      <c r="B71" s="5" t="s">
        <v>17</v>
      </c>
      <c r="C71" s="3">
        <v>99.38</v>
      </c>
      <c r="D71" s="3">
        <v>99.56</v>
      </c>
      <c r="E71" s="3">
        <v>99.39</v>
      </c>
      <c r="F71" s="3">
        <v>4.6500000000000004</v>
      </c>
      <c r="G71" s="3">
        <v>4.18</v>
      </c>
      <c r="H71" s="3">
        <v>5.0199999999999996</v>
      </c>
      <c r="I71" s="3">
        <v>0.36</v>
      </c>
      <c r="J71" s="3">
        <v>0.34</v>
      </c>
      <c r="K71" s="3">
        <v>1.07</v>
      </c>
      <c r="L71" s="3">
        <v>0.14000000000000001</v>
      </c>
    </row>
    <row r="72" spans="1:12" x14ac:dyDescent="0.25">
      <c r="B72" s="5" t="s">
        <v>18</v>
      </c>
      <c r="C72" s="3">
        <v>99.91</v>
      </c>
      <c r="D72" s="3">
        <v>99.97</v>
      </c>
      <c r="E72" s="3">
        <v>99.97</v>
      </c>
      <c r="F72" s="3">
        <v>4.8099999999999996</v>
      </c>
      <c r="G72" s="3">
        <v>4.22</v>
      </c>
      <c r="H72" s="3">
        <v>5.39</v>
      </c>
      <c r="I72" s="3">
        <v>0.42</v>
      </c>
      <c r="J72" s="3">
        <v>0.34</v>
      </c>
      <c r="K72" s="3">
        <v>1.1100000000000001</v>
      </c>
      <c r="L72" s="3">
        <v>0.59</v>
      </c>
    </row>
    <row r="73" spans="1:12" x14ac:dyDescent="0.25">
      <c r="B73" s="5" t="s">
        <v>19</v>
      </c>
      <c r="C73" s="3">
        <v>100.49</v>
      </c>
      <c r="D73" s="3">
        <v>100.45</v>
      </c>
      <c r="E73" s="3">
        <v>100.4</v>
      </c>
      <c r="F73" s="3">
        <v>4.9000000000000004</v>
      </c>
      <c r="G73" s="3">
        <v>4.3099999999999996</v>
      </c>
      <c r="H73" s="3">
        <v>5.85</v>
      </c>
      <c r="I73" s="3">
        <v>0.48</v>
      </c>
      <c r="J73" s="3">
        <v>0.35</v>
      </c>
      <c r="K73" s="3">
        <v>1.7</v>
      </c>
      <c r="L73" s="3">
        <v>0.43</v>
      </c>
    </row>
    <row r="74" spans="1:12" x14ac:dyDescent="0.25">
      <c r="B74" s="5" t="s">
        <v>20</v>
      </c>
      <c r="C74" s="3">
        <v>100.92</v>
      </c>
      <c r="D74" s="3">
        <v>101.09</v>
      </c>
      <c r="E74" s="3">
        <v>100.75</v>
      </c>
      <c r="F74" s="3">
        <v>5.0199999999999996</v>
      </c>
      <c r="G74" s="3">
        <v>4.67</v>
      </c>
      <c r="H74" s="3">
        <v>5.88</v>
      </c>
      <c r="I74" s="3">
        <v>0.64</v>
      </c>
      <c r="J74" s="3">
        <v>0.38</v>
      </c>
      <c r="K74" s="3">
        <v>1.91</v>
      </c>
      <c r="L74" s="3">
        <v>0.35</v>
      </c>
    </row>
    <row r="75" spans="1:12" x14ac:dyDescent="0.25">
      <c r="B75" s="5" t="s">
        <v>21</v>
      </c>
      <c r="C75" s="3">
        <v>101.44</v>
      </c>
      <c r="D75" s="3">
        <v>101.29</v>
      </c>
      <c r="E75" s="3">
        <v>101.02</v>
      </c>
      <c r="F75" s="3">
        <v>4.9000000000000004</v>
      </c>
      <c r="G75" s="3">
        <v>4.68</v>
      </c>
      <c r="H75" s="3">
        <v>6.1</v>
      </c>
      <c r="I75" s="3">
        <v>0.2</v>
      </c>
      <c r="J75" s="3">
        <v>0.38</v>
      </c>
      <c r="K75" s="3">
        <v>1.74</v>
      </c>
      <c r="L75" s="3">
        <v>0.27</v>
      </c>
    </row>
    <row r="76" spans="1:12" x14ac:dyDescent="0.25">
      <c r="B76" s="5" t="s">
        <v>22</v>
      </c>
      <c r="C76" s="3">
        <v>102.3</v>
      </c>
      <c r="D76" s="3">
        <v>101.62</v>
      </c>
      <c r="E76" s="3">
        <v>101.45</v>
      </c>
      <c r="F76" s="3">
        <v>4.72</v>
      </c>
      <c r="G76" s="3">
        <v>4.54</v>
      </c>
      <c r="H76" s="3">
        <v>6.08</v>
      </c>
      <c r="I76" s="3">
        <v>0.32</v>
      </c>
      <c r="J76" s="3">
        <v>0.37</v>
      </c>
      <c r="K76" s="3">
        <v>1.65</v>
      </c>
      <c r="L76" s="3">
        <v>0.42</v>
      </c>
    </row>
    <row r="77" spans="1:12" x14ac:dyDescent="0.25">
      <c r="B77" s="5" t="s">
        <v>23</v>
      </c>
      <c r="C77" s="3">
        <v>103.02</v>
      </c>
      <c r="D77" s="3">
        <v>102.07</v>
      </c>
      <c r="E77" s="3">
        <v>102.48</v>
      </c>
      <c r="F77" s="3">
        <v>4.83</v>
      </c>
      <c r="G77" s="3">
        <v>4.38</v>
      </c>
      <c r="H77" s="3">
        <v>6.31</v>
      </c>
      <c r="I77" s="3">
        <v>0.44</v>
      </c>
      <c r="J77" s="3">
        <v>0.36</v>
      </c>
      <c r="K77" s="3">
        <v>1.62</v>
      </c>
      <c r="L77" s="3">
        <v>1.02</v>
      </c>
    </row>
    <row r="78" spans="1:12" x14ac:dyDescent="0.25">
      <c r="A78" s="3">
        <v>2019</v>
      </c>
      <c r="B78" s="5" t="s">
        <v>12</v>
      </c>
      <c r="C78" s="3">
        <v>103.11</v>
      </c>
      <c r="D78" s="3">
        <v>102.08</v>
      </c>
      <c r="E78" s="3">
        <v>102.5</v>
      </c>
      <c r="F78" s="3">
        <v>4.37</v>
      </c>
      <c r="G78" s="3">
        <v>4.01</v>
      </c>
      <c r="H78" s="3">
        <v>5.12</v>
      </c>
      <c r="I78" s="3">
        <v>0</v>
      </c>
      <c r="J78" s="3">
        <v>0.33</v>
      </c>
      <c r="K78" s="3">
        <v>0.97</v>
      </c>
      <c r="L78" s="3">
        <v>0.02</v>
      </c>
    </row>
    <row r="79" spans="1:12" x14ac:dyDescent="0.25">
      <c r="B79" s="5" t="s">
        <v>13</v>
      </c>
      <c r="C79" s="3">
        <v>103.08</v>
      </c>
      <c r="D79" s="3">
        <v>102.47</v>
      </c>
      <c r="E79" s="3">
        <v>102.6</v>
      </c>
      <c r="F79" s="3">
        <v>3.94</v>
      </c>
      <c r="G79" s="3">
        <v>4.0199999999999996</v>
      </c>
      <c r="H79" s="3">
        <v>3.74</v>
      </c>
      <c r="I79" s="3">
        <v>0.38</v>
      </c>
      <c r="J79" s="3">
        <v>0.33</v>
      </c>
      <c r="K79" s="3">
        <v>1.1599999999999999</v>
      </c>
      <c r="L79" s="3">
        <v>0.1</v>
      </c>
    </row>
    <row r="80" spans="1:12" x14ac:dyDescent="0.25">
      <c r="B80" s="5" t="s">
        <v>14</v>
      </c>
      <c r="C80" s="3">
        <v>103.48</v>
      </c>
      <c r="D80" s="3">
        <v>103.28</v>
      </c>
      <c r="E80" s="3">
        <v>103.16</v>
      </c>
      <c r="F80" s="3">
        <v>4</v>
      </c>
      <c r="G80" s="3">
        <v>4.45</v>
      </c>
      <c r="H80" s="3">
        <v>4.04</v>
      </c>
      <c r="I80" s="3">
        <v>0.79</v>
      </c>
      <c r="J80" s="3">
        <v>0.36</v>
      </c>
      <c r="K80" s="3">
        <v>1.63</v>
      </c>
      <c r="L80" s="3">
        <v>0.54</v>
      </c>
    </row>
    <row r="81" spans="2:12" x14ac:dyDescent="0.25">
      <c r="B81" s="5" t="s">
        <v>15</v>
      </c>
      <c r="C81" s="3">
        <v>103.53</v>
      </c>
      <c r="D81" s="3">
        <v>103.65</v>
      </c>
      <c r="E81" s="3">
        <v>103.8</v>
      </c>
      <c r="F81" s="3">
        <v>4.41</v>
      </c>
      <c r="G81" s="3">
        <v>4.9400000000000004</v>
      </c>
      <c r="H81" s="3">
        <v>4.49</v>
      </c>
      <c r="I81" s="3">
        <v>0.36</v>
      </c>
      <c r="J81" s="3">
        <v>0.4</v>
      </c>
      <c r="K81" s="3">
        <v>1.54</v>
      </c>
      <c r="L81" s="3">
        <v>0.62</v>
      </c>
    </row>
  </sheetData>
  <mergeCells count="1">
    <mergeCell ref="A3:B3"/>
  </mergeCells>
  <hyperlinks>
    <hyperlink ref="A3:B3" location="Índice!A1" display="Regresar al Índice"/>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64"/>
  <sheetViews>
    <sheetView workbookViewId="0">
      <selection activeCell="A3" sqref="A3:B3"/>
    </sheetView>
  </sheetViews>
  <sheetFormatPr baseColWidth="10" defaultColWidth="9.140625" defaultRowHeight="15" x14ac:dyDescent="0.25"/>
  <cols>
    <col min="1" max="1" width="24.5703125" style="3" bestFit="1" customWidth="1"/>
    <col min="2" max="2" width="21" style="3" customWidth="1"/>
    <col min="3" max="3" width="17.140625" style="3" customWidth="1"/>
    <col min="4" max="4" width="17.28515625" style="3" bestFit="1" customWidth="1"/>
    <col min="5" max="16384" width="9.140625" style="3"/>
  </cols>
  <sheetData>
    <row r="1" spans="1:5" x14ac:dyDescent="0.25">
      <c r="A1" s="3" t="s">
        <v>1298</v>
      </c>
    </row>
    <row r="2" spans="1:5" x14ac:dyDescent="0.25">
      <c r="A2" s="3" t="s">
        <v>0</v>
      </c>
      <c r="C2" s="3" t="s">
        <v>24</v>
      </c>
      <c r="D2" s="3" t="s">
        <v>24</v>
      </c>
    </row>
    <row r="3" spans="1:5" x14ac:dyDescent="0.25">
      <c r="A3" s="292" t="s">
        <v>1327</v>
      </c>
      <c r="B3" s="292"/>
      <c r="C3" s="3" t="s">
        <v>24</v>
      </c>
      <c r="D3" s="3" t="s">
        <v>24</v>
      </c>
    </row>
    <row r="4" spans="1:5" x14ac:dyDescent="0.25">
      <c r="B4" s="3" t="s">
        <v>25</v>
      </c>
      <c r="C4" s="3" t="s">
        <v>26</v>
      </c>
      <c r="D4" s="3" t="s">
        <v>27</v>
      </c>
    </row>
    <row r="5" spans="1:5" x14ac:dyDescent="0.25">
      <c r="A5" s="3" t="s">
        <v>28</v>
      </c>
      <c r="B5" s="6">
        <v>-0.06</v>
      </c>
      <c r="C5" s="6">
        <v>0.49</v>
      </c>
      <c r="D5" s="6">
        <v>-0.42</v>
      </c>
      <c r="E5" s="3">
        <f t="shared" ref="E5:E59" si="0">_xlfn.RANK.EQ(D5,$D$5:$D$50,1)</f>
        <v>1</v>
      </c>
    </row>
    <row r="6" spans="1:5" x14ac:dyDescent="0.25">
      <c r="A6" s="3" t="s">
        <v>29</v>
      </c>
      <c r="B6" s="6">
        <v>0.27</v>
      </c>
      <c r="C6" s="6">
        <v>0.91</v>
      </c>
      <c r="D6" s="6">
        <v>0.45</v>
      </c>
      <c r="E6" s="3">
        <f t="shared" si="0"/>
        <v>2</v>
      </c>
    </row>
    <row r="7" spans="1:5" x14ac:dyDescent="0.25">
      <c r="A7" s="3" t="s">
        <v>30</v>
      </c>
      <c r="B7" s="6">
        <v>0.11</v>
      </c>
      <c r="C7" s="6">
        <v>0.8</v>
      </c>
      <c r="D7" s="6">
        <v>0.65</v>
      </c>
      <c r="E7" s="3">
        <f t="shared" si="0"/>
        <v>3</v>
      </c>
    </row>
    <row r="8" spans="1:5" x14ac:dyDescent="0.25">
      <c r="A8" s="3" t="s">
        <v>31</v>
      </c>
      <c r="B8" s="6">
        <v>0.24</v>
      </c>
      <c r="C8" s="6">
        <v>0.53</v>
      </c>
      <c r="D8" s="6">
        <v>2.34</v>
      </c>
      <c r="E8" s="3">
        <f t="shared" si="0"/>
        <v>4</v>
      </c>
    </row>
    <row r="9" spans="1:5" x14ac:dyDescent="0.25">
      <c r="A9" s="3" t="s">
        <v>32</v>
      </c>
      <c r="B9" s="6">
        <v>-1.72</v>
      </c>
      <c r="C9" s="6">
        <v>-1.64</v>
      </c>
      <c r="D9" s="6">
        <v>2.9</v>
      </c>
      <c r="E9" s="3">
        <f t="shared" si="0"/>
        <v>5</v>
      </c>
    </row>
    <row r="10" spans="1:5" x14ac:dyDescent="0.25">
      <c r="A10" s="3" t="s">
        <v>33</v>
      </c>
      <c r="B10" s="6">
        <v>0.08</v>
      </c>
      <c r="C10" s="6">
        <v>0.65</v>
      </c>
      <c r="D10" s="6">
        <v>2.91</v>
      </c>
      <c r="E10" s="3">
        <f t="shared" si="0"/>
        <v>6</v>
      </c>
    </row>
    <row r="11" spans="1:5" x14ac:dyDescent="0.25">
      <c r="A11" s="3" t="s">
        <v>34</v>
      </c>
      <c r="B11" s="6">
        <v>-0.06</v>
      </c>
      <c r="C11" s="6">
        <v>0.17</v>
      </c>
      <c r="D11" s="6">
        <v>3.47</v>
      </c>
      <c r="E11" s="3">
        <f t="shared" si="0"/>
        <v>7</v>
      </c>
    </row>
    <row r="12" spans="1:5" x14ac:dyDescent="0.25">
      <c r="A12" s="3" t="s">
        <v>35</v>
      </c>
      <c r="B12" s="6">
        <v>-0.98</v>
      </c>
      <c r="C12" s="6">
        <v>-0.88</v>
      </c>
      <c r="D12" s="6">
        <v>3.51</v>
      </c>
      <c r="E12" s="3">
        <f t="shared" si="0"/>
        <v>8</v>
      </c>
    </row>
    <row r="13" spans="1:5" x14ac:dyDescent="0.25">
      <c r="A13" s="3" t="s">
        <v>36</v>
      </c>
      <c r="B13" s="6">
        <v>-0.76</v>
      </c>
      <c r="C13" s="6">
        <v>-0.17</v>
      </c>
      <c r="D13" s="6">
        <v>3.68</v>
      </c>
      <c r="E13" s="3">
        <f t="shared" si="0"/>
        <v>9</v>
      </c>
    </row>
    <row r="14" spans="1:5" x14ac:dyDescent="0.25">
      <c r="A14" s="3" t="s">
        <v>37</v>
      </c>
      <c r="B14" s="6">
        <v>0.45</v>
      </c>
      <c r="C14" s="6">
        <v>0.08</v>
      </c>
      <c r="D14" s="6">
        <v>3.72</v>
      </c>
      <c r="E14" s="3">
        <f t="shared" si="0"/>
        <v>10</v>
      </c>
    </row>
    <row r="15" spans="1:5" x14ac:dyDescent="0.25">
      <c r="A15" s="3" t="s">
        <v>38</v>
      </c>
      <c r="B15" s="6">
        <v>-2.77</v>
      </c>
      <c r="C15" s="6">
        <v>-2.66</v>
      </c>
      <c r="D15" s="6">
        <v>3.77</v>
      </c>
      <c r="E15" s="3">
        <f t="shared" si="0"/>
        <v>11</v>
      </c>
    </row>
    <row r="16" spans="1:5" x14ac:dyDescent="0.25">
      <c r="A16" s="3" t="s">
        <v>39</v>
      </c>
      <c r="B16" s="6">
        <v>-1.41</v>
      </c>
      <c r="C16" s="6">
        <v>-0.97</v>
      </c>
      <c r="D16" s="6">
        <v>3.78</v>
      </c>
      <c r="E16" s="3">
        <f t="shared" si="0"/>
        <v>12</v>
      </c>
    </row>
    <row r="17" spans="1:5" x14ac:dyDescent="0.25">
      <c r="A17" s="3" t="s">
        <v>40</v>
      </c>
      <c r="B17" s="6">
        <v>-0.15</v>
      </c>
      <c r="C17" s="6">
        <v>0.14000000000000001</v>
      </c>
      <c r="D17" s="6">
        <v>3.85</v>
      </c>
      <c r="E17" s="3">
        <f t="shared" si="0"/>
        <v>13</v>
      </c>
    </row>
    <row r="18" spans="1:5" x14ac:dyDescent="0.25">
      <c r="A18" s="3" t="s">
        <v>41</v>
      </c>
      <c r="B18" s="6">
        <v>0.09</v>
      </c>
      <c r="C18" s="6">
        <v>0.05</v>
      </c>
      <c r="D18" s="6">
        <v>3.89</v>
      </c>
      <c r="E18" s="3">
        <f t="shared" si="0"/>
        <v>14</v>
      </c>
    </row>
    <row r="19" spans="1:5" x14ac:dyDescent="0.25">
      <c r="A19" s="3" t="s">
        <v>42</v>
      </c>
      <c r="B19" s="6">
        <v>0.16</v>
      </c>
      <c r="C19" s="6">
        <v>0.47</v>
      </c>
      <c r="D19" s="6">
        <v>3.99</v>
      </c>
      <c r="E19" s="3">
        <f t="shared" si="0"/>
        <v>15</v>
      </c>
    </row>
    <row r="20" spans="1:5" x14ac:dyDescent="0.25">
      <c r="A20" s="3" t="s">
        <v>43</v>
      </c>
      <c r="B20" s="6">
        <v>0.28999999999999998</v>
      </c>
      <c r="C20" s="6">
        <v>0.42</v>
      </c>
      <c r="D20" s="6">
        <v>4.07</v>
      </c>
      <c r="E20" s="3">
        <f t="shared" si="0"/>
        <v>16</v>
      </c>
    </row>
    <row r="21" spans="1:5" x14ac:dyDescent="0.25">
      <c r="A21" s="3" t="s">
        <v>44</v>
      </c>
      <c r="B21" s="6">
        <v>-1.05</v>
      </c>
      <c r="C21" s="6">
        <v>-0.54</v>
      </c>
      <c r="D21" s="6">
        <v>4.13</v>
      </c>
      <c r="E21" s="3">
        <f t="shared" si="0"/>
        <v>17</v>
      </c>
    </row>
    <row r="22" spans="1:5" x14ac:dyDescent="0.25">
      <c r="A22" s="3" t="s">
        <v>45</v>
      </c>
      <c r="B22" s="6">
        <v>-0.83</v>
      </c>
      <c r="C22" s="6">
        <v>-0.15</v>
      </c>
      <c r="D22" s="6">
        <v>4.1399999999999997</v>
      </c>
      <c r="E22" s="3">
        <f t="shared" si="0"/>
        <v>18</v>
      </c>
    </row>
    <row r="23" spans="1:5" x14ac:dyDescent="0.25">
      <c r="A23" s="3" t="s">
        <v>46</v>
      </c>
      <c r="B23" s="6">
        <v>0.24</v>
      </c>
      <c r="C23" s="6">
        <v>0.63</v>
      </c>
      <c r="D23" s="6">
        <v>4.2699999999999996</v>
      </c>
      <c r="E23" s="3">
        <f t="shared" si="0"/>
        <v>19</v>
      </c>
    </row>
    <row r="24" spans="1:5" x14ac:dyDescent="0.25">
      <c r="A24" s="3" t="s">
        <v>47</v>
      </c>
      <c r="B24" s="6">
        <v>-0.17</v>
      </c>
      <c r="C24" s="6">
        <v>-0.54</v>
      </c>
      <c r="D24" s="6">
        <v>4.3899999999999997</v>
      </c>
      <c r="E24" s="3">
        <f t="shared" si="0"/>
        <v>20</v>
      </c>
    </row>
    <row r="25" spans="1:5" x14ac:dyDescent="0.25">
      <c r="A25" s="7" t="s">
        <v>48</v>
      </c>
      <c r="B25" s="8">
        <v>0.62</v>
      </c>
      <c r="C25" s="8">
        <v>1.26</v>
      </c>
      <c r="D25" s="8">
        <v>4.49</v>
      </c>
      <c r="E25" s="7">
        <f t="shared" si="0"/>
        <v>21</v>
      </c>
    </row>
    <row r="26" spans="1:5" x14ac:dyDescent="0.25">
      <c r="A26" s="3" t="s">
        <v>49</v>
      </c>
      <c r="B26" s="6">
        <v>0.43</v>
      </c>
      <c r="C26" s="6">
        <v>1.06</v>
      </c>
      <c r="D26" s="6">
        <v>4.5</v>
      </c>
      <c r="E26" s="3">
        <f t="shared" si="0"/>
        <v>22</v>
      </c>
    </row>
    <row r="27" spans="1:5" x14ac:dyDescent="0.25">
      <c r="A27" s="3" t="s">
        <v>50</v>
      </c>
      <c r="B27" s="6">
        <v>0.38</v>
      </c>
      <c r="C27" s="6">
        <v>0.26</v>
      </c>
      <c r="D27" s="6">
        <v>4.5999999999999996</v>
      </c>
      <c r="E27" s="3">
        <f t="shared" si="0"/>
        <v>23</v>
      </c>
    </row>
    <row r="28" spans="1:5" x14ac:dyDescent="0.25">
      <c r="A28" s="3" t="s">
        <v>51</v>
      </c>
      <c r="B28" s="6">
        <v>0.14000000000000001</v>
      </c>
      <c r="C28" s="6">
        <v>0.61</v>
      </c>
      <c r="D28" s="6">
        <v>4.6100000000000003</v>
      </c>
      <c r="E28" s="3">
        <f t="shared" si="0"/>
        <v>24</v>
      </c>
    </row>
    <row r="29" spans="1:5" x14ac:dyDescent="0.25">
      <c r="A29" s="3" t="s">
        <v>52</v>
      </c>
      <c r="B29" s="6">
        <v>0.13</v>
      </c>
      <c r="C29" s="6">
        <v>0.86</v>
      </c>
      <c r="D29" s="6">
        <v>4.74</v>
      </c>
      <c r="E29" s="3">
        <f t="shared" si="0"/>
        <v>25</v>
      </c>
    </row>
    <row r="30" spans="1:5" x14ac:dyDescent="0.25">
      <c r="A30" s="3" t="s">
        <v>53</v>
      </c>
      <c r="B30" s="6">
        <v>0.42</v>
      </c>
      <c r="C30" s="6">
        <v>0.62</v>
      </c>
      <c r="D30" s="6">
        <v>4.75</v>
      </c>
      <c r="E30" s="3">
        <f t="shared" si="0"/>
        <v>26</v>
      </c>
    </row>
    <row r="31" spans="1:5" x14ac:dyDescent="0.25">
      <c r="A31" s="3" t="s">
        <v>54</v>
      </c>
      <c r="B31" s="6">
        <v>0.18</v>
      </c>
      <c r="C31" s="6">
        <v>0.49</v>
      </c>
      <c r="D31" s="6">
        <v>4.83</v>
      </c>
      <c r="E31" s="3">
        <f t="shared" si="0"/>
        <v>27</v>
      </c>
    </row>
    <row r="32" spans="1:5" x14ac:dyDescent="0.25">
      <c r="A32" s="3" t="s">
        <v>55</v>
      </c>
      <c r="B32" s="6">
        <v>0.59</v>
      </c>
      <c r="C32" s="6">
        <v>0.81</v>
      </c>
      <c r="D32" s="6">
        <v>4.84</v>
      </c>
      <c r="E32" s="3">
        <f t="shared" si="0"/>
        <v>28</v>
      </c>
    </row>
    <row r="33" spans="1:5" x14ac:dyDescent="0.25">
      <c r="A33" s="3" t="s">
        <v>56</v>
      </c>
      <c r="B33" s="6">
        <v>-0.82</v>
      </c>
      <c r="C33" s="6">
        <v>-0.56000000000000005</v>
      </c>
      <c r="D33" s="6">
        <v>4.8899999999999997</v>
      </c>
      <c r="E33" s="3">
        <f t="shared" si="0"/>
        <v>29</v>
      </c>
    </row>
    <row r="34" spans="1:5" x14ac:dyDescent="0.25">
      <c r="A34" s="3" t="s">
        <v>57</v>
      </c>
      <c r="B34" s="6">
        <v>0.16</v>
      </c>
      <c r="C34" s="6">
        <v>0.71</v>
      </c>
      <c r="D34" s="6">
        <v>4.9000000000000004</v>
      </c>
      <c r="E34" s="3">
        <f t="shared" si="0"/>
        <v>30</v>
      </c>
    </row>
    <row r="35" spans="1:5" x14ac:dyDescent="0.25">
      <c r="A35" s="3" t="s">
        <v>58</v>
      </c>
      <c r="B35" s="6">
        <v>0.4</v>
      </c>
      <c r="C35" s="6">
        <v>0.66</v>
      </c>
      <c r="D35" s="6">
        <v>4.9000000000000004</v>
      </c>
      <c r="E35" s="3">
        <f t="shared" si="0"/>
        <v>30</v>
      </c>
    </row>
    <row r="36" spans="1:5" x14ac:dyDescent="0.25">
      <c r="A36" s="7" t="s">
        <v>59</v>
      </c>
      <c r="B36" s="8">
        <v>0.36</v>
      </c>
      <c r="C36" s="8">
        <v>1.54</v>
      </c>
      <c r="D36" s="8">
        <v>4.9400000000000004</v>
      </c>
      <c r="E36" s="7">
        <f t="shared" si="0"/>
        <v>32</v>
      </c>
    </row>
    <row r="37" spans="1:5" x14ac:dyDescent="0.25">
      <c r="A37" s="3" t="s">
        <v>60</v>
      </c>
      <c r="B37" s="6">
        <v>0.05</v>
      </c>
      <c r="C37" s="6">
        <v>0.64</v>
      </c>
      <c r="D37" s="6">
        <v>4.9400000000000004</v>
      </c>
      <c r="E37" s="3">
        <f t="shared" si="0"/>
        <v>32</v>
      </c>
    </row>
    <row r="38" spans="1:5" x14ac:dyDescent="0.25">
      <c r="A38" s="3" t="s">
        <v>61</v>
      </c>
      <c r="B38" s="6">
        <v>-0.68</v>
      </c>
      <c r="C38" s="6">
        <v>0.11</v>
      </c>
      <c r="D38" s="6">
        <v>4.9800000000000004</v>
      </c>
      <c r="E38" s="3">
        <f t="shared" si="0"/>
        <v>34</v>
      </c>
    </row>
    <row r="39" spans="1:5" x14ac:dyDescent="0.25">
      <c r="A39" s="3" t="s">
        <v>62</v>
      </c>
      <c r="B39" s="6">
        <v>0.1</v>
      </c>
      <c r="C39" s="6">
        <v>0.21</v>
      </c>
      <c r="D39" s="6">
        <v>4.9800000000000004</v>
      </c>
      <c r="E39" s="3">
        <f t="shared" si="0"/>
        <v>34</v>
      </c>
    </row>
    <row r="40" spans="1:5" x14ac:dyDescent="0.25">
      <c r="A40" s="3" t="s">
        <v>63</v>
      </c>
      <c r="B40" s="6">
        <v>-0.01</v>
      </c>
      <c r="C40" s="6">
        <v>0.41</v>
      </c>
      <c r="D40" s="6">
        <v>5</v>
      </c>
      <c r="E40" s="3">
        <f t="shared" si="0"/>
        <v>36</v>
      </c>
    </row>
    <row r="41" spans="1:5" x14ac:dyDescent="0.25">
      <c r="A41" s="3" t="s">
        <v>64</v>
      </c>
      <c r="B41" s="6">
        <v>0.11</v>
      </c>
      <c r="C41" s="6">
        <v>-0.26</v>
      </c>
      <c r="D41" s="6">
        <v>5.04</v>
      </c>
      <c r="E41" s="3">
        <f t="shared" si="0"/>
        <v>37</v>
      </c>
    </row>
    <row r="42" spans="1:5" x14ac:dyDescent="0.25">
      <c r="A42" s="3" t="s">
        <v>65</v>
      </c>
      <c r="B42" s="6">
        <v>0.28999999999999998</v>
      </c>
      <c r="C42" s="6">
        <v>1.51</v>
      </c>
      <c r="D42" s="6">
        <v>5.05</v>
      </c>
      <c r="E42" s="3">
        <f t="shared" si="0"/>
        <v>38</v>
      </c>
    </row>
    <row r="43" spans="1:5" x14ac:dyDescent="0.25">
      <c r="A43" s="3" t="s">
        <v>66</v>
      </c>
      <c r="B43" s="6">
        <v>0.16</v>
      </c>
      <c r="C43" s="6">
        <v>0.33</v>
      </c>
      <c r="D43" s="6">
        <v>5.18</v>
      </c>
      <c r="E43" s="3">
        <f t="shared" si="0"/>
        <v>39</v>
      </c>
    </row>
    <row r="44" spans="1:5" x14ac:dyDescent="0.25">
      <c r="A44" s="3" t="s">
        <v>67</v>
      </c>
      <c r="B44" s="6">
        <v>0.31</v>
      </c>
      <c r="C44" s="6">
        <v>0.98</v>
      </c>
      <c r="D44" s="6">
        <v>5.23</v>
      </c>
      <c r="E44" s="3">
        <f t="shared" si="0"/>
        <v>40</v>
      </c>
    </row>
    <row r="45" spans="1:5" x14ac:dyDescent="0.25">
      <c r="A45" s="3" t="s">
        <v>68</v>
      </c>
      <c r="B45" s="6">
        <v>0.33</v>
      </c>
      <c r="C45" s="6">
        <v>1.32</v>
      </c>
      <c r="D45" s="6">
        <v>5.23</v>
      </c>
      <c r="E45" s="3">
        <f t="shared" si="0"/>
        <v>40</v>
      </c>
    </row>
    <row r="46" spans="1:5" x14ac:dyDescent="0.25">
      <c r="A46" s="3" t="s">
        <v>69</v>
      </c>
      <c r="B46" s="6">
        <v>0.51</v>
      </c>
      <c r="C46" s="6">
        <v>0.24</v>
      </c>
      <c r="D46" s="6">
        <v>5.36</v>
      </c>
      <c r="E46" s="3">
        <f t="shared" si="0"/>
        <v>42</v>
      </c>
    </row>
    <row r="47" spans="1:5" x14ac:dyDescent="0.25">
      <c r="A47" s="3" t="s">
        <v>70</v>
      </c>
      <c r="B47" s="6">
        <v>-0.71</v>
      </c>
      <c r="C47" s="6">
        <v>0.16</v>
      </c>
      <c r="D47" s="6">
        <v>5.37</v>
      </c>
      <c r="E47" s="3">
        <f t="shared" si="0"/>
        <v>43</v>
      </c>
    </row>
    <row r="48" spans="1:5" x14ac:dyDescent="0.25">
      <c r="A48" s="3" t="s">
        <v>71</v>
      </c>
      <c r="B48" s="6">
        <v>0.21</v>
      </c>
      <c r="C48" s="6">
        <v>-0.44</v>
      </c>
      <c r="D48" s="6">
        <v>5.44</v>
      </c>
      <c r="E48" s="3">
        <f t="shared" si="0"/>
        <v>44</v>
      </c>
    </row>
    <row r="49" spans="1:5" x14ac:dyDescent="0.25">
      <c r="A49" s="3" t="s">
        <v>72</v>
      </c>
      <c r="B49" s="6">
        <v>0.42</v>
      </c>
      <c r="C49" s="6">
        <v>0.25</v>
      </c>
      <c r="D49" s="6">
        <v>5.81</v>
      </c>
      <c r="E49" s="3">
        <f t="shared" si="0"/>
        <v>45</v>
      </c>
    </row>
    <row r="50" spans="1:5" x14ac:dyDescent="0.25">
      <c r="A50" s="3" t="s">
        <v>73</v>
      </c>
      <c r="B50" s="6">
        <v>-0.91</v>
      </c>
      <c r="C50" s="6">
        <v>7.0000000000000007E-2</v>
      </c>
      <c r="D50" s="6">
        <v>6.12</v>
      </c>
      <c r="E50" s="3">
        <f t="shared" si="0"/>
        <v>46</v>
      </c>
    </row>
    <row r="51" spans="1:5" x14ac:dyDescent="0.25">
      <c r="A51" s="3" t="s">
        <v>74</v>
      </c>
      <c r="B51" s="6">
        <v>0.27</v>
      </c>
      <c r="C51" s="6">
        <v>-0.23</v>
      </c>
      <c r="D51" s="3" t="e">
        <v>#N/A</v>
      </c>
      <c r="E51" s="3" t="e">
        <f t="shared" si="0"/>
        <v>#N/A</v>
      </c>
    </row>
    <row r="52" spans="1:5" x14ac:dyDescent="0.25">
      <c r="A52" s="3" t="s">
        <v>75</v>
      </c>
      <c r="B52" s="6">
        <v>-0.43</v>
      </c>
      <c r="C52" s="6">
        <v>0.53</v>
      </c>
      <c r="D52" s="3" t="e">
        <v>#N/A</v>
      </c>
      <c r="E52" s="3" t="e">
        <f t="shared" si="0"/>
        <v>#N/A</v>
      </c>
    </row>
    <row r="53" spans="1:5" x14ac:dyDescent="0.25">
      <c r="A53" s="3" t="s">
        <v>76</v>
      </c>
      <c r="B53" s="6">
        <v>-0.69</v>
      </c>
      <c r="C53" s="6">
        <v>-0.56000000000000005</v>
      </c>
      <c r="D53" s="3" t="e">
        <v>#N/A</v>
      </c>
      <c r="E53" s="3" t="e">
        <f t="shared" si="0"/>
        <v>#N/A</v>
      </c>
    </row>
    <row r="54" spans="1:5" x14ac:dyDescent="0.25">
      <c r="A54" s="3" t="s">
        <v>77</v>
      </c>
      <c r="B54" s="6">
        <v>0.16</v>
      </c>
      <c r="C54" s="6">
        <v>0.72</v>
      </c>
      <c r="D54" s="3" t="e">
        <v>#N/A</v>
      </c>
      <c r="E54" s="3" t="e">
        <f t="shared" si="0"/>
        <v>#N/A</v>
      </c>
    </row>
    <row r="55" spans="1:5" x14ac:dyDescent="0.25">
      <c r="A55" s="3" t="s">
        <v>78</v>
      </c>
      <c r="B55" s="6">
        <v>0.28999999999999998</v>
      </c>
      <c r="C55" s="6">
        <v>-0.22</v>
      </c>
      <c r="D55" s="3" t="e">
        <v>#N/A</v>
      </c>
      <c r="E55" s="3" t="e">
        <f t="shared" si="0"/>
        <v>#N/A</v>
      </c>
    </row>
    <row r="56" spans="1:5" x14ac:dyDescent="0.25">
      <c r="A56" s="3" t="s">
        <v>79</v>
      </c>
      <c r="B56" s="6">
        <v>0.35</v>
      </c>
      <c r="C56" s="6">
        <v>0.63</v>
      </c>
      <c r="D56" s="3" t="e">
        <v>#N/A</v>
      </c>
      <c r="E56" s="3" t="e">
        <f t="shared" si="0"/>
        <v>#N/A</v>
      </c>
    </row>
    <row r="57" spans="1:5" x14ac:dyDescent="0.25">
      <c r="A57" s="3" t="s">
        <v>80</v>
      </c>
      <c r="B57" s="6">
        <v>0.42</v>
      </c>
      <c r="C57" s="6">
        <v>1.1200000000000001</v>
      </c>
      <c r="D57" s="3" t="e">
        <v>#N/A</v>
      </c>
      <c r="E57" s="3" t="e">
        <f t="shared" si="0"/>
        <v>#N/A</v>
      </c>
    </row>
    <row r="58" spans="1:5" x14ac:dyDescent="0.25">
      <c r="A58" s="3" t="s">
        <v>81</v>
      </c>
      <c r="B58" s="6">
        <v>0.38</v>
      </c>
      <c r="C58" s="6">
        <v>0.8</v>
      </c>
      <c r="D58" s="3" t="e">
        <v>#N/A</v>
      </c>
      <c r="E58" s="3" t="e">
        <f t="shared" si="0"/>
        <v>#N/A</v>
      </c>
    </row>
    <row r="59" spans="1:5" x14ac:dyDescent="0.25">
      <c r="A59" s="3" t="s">
        <v>82</v>
      </c>
      <c r="B59" s="6">
        <v>-0.01</v>
      </c>
      <c r="C59" s="6">
        <v>0.35</v>
      </c>
      <c r="D59" s="3" t="e">
        <v>#N/A</v>
      </c>
      <c r="E59" s="3" t="e">
        <f t="shared" si="0"/>
        <v>#N/A</v>
      </c>
    </row>
    <row r="62" spans="1:5" x14ac:dyDescent="0.25">
      <c r="A62" s="3" t="s">
        <v>5</v>
      </c>
      <c r="B62" s="6">
        <v>0.05</v>
      </c>
      <c r="C62" s="6">
        <v>0.41</v>
      </c>
      <c r="D62" s="6">
        <v>4.41</v>
      </c>
    </row>
    <row r="63" spans="1:5" x14ac:dyDescent="0.25">
      <c r="A63" s="3">
        <v>0</v>
      </c>
      <c r="D63" s="6">
        <v>4.41</v>
      </c>
    </row>
    <row r="64" spans="1:5" x14ac:dyDescent="0.25">
      <c r="A64" s="3">
        <v>1</v>
      </c>
      <c r="D64" s="6">
        <v>4.41</v>
      </c>
    </row>
  </sheetData>
  <mergeCells count="1">
    <mergeCell ref="A3:B3"/>
  </mergeCells>
  <hyperlinks>
    <hyperlink ref="A3:B3" location="Índice!A1" display="Regresar al Índic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0"/>
  <sheetViews>
    <sheetView workbookViewId="0">
      <selection activeCell="A3" sqref="A3:B3"/>
    </sheetView>
  </sheetViews>
  <sheetFormatPr baseColWidth="10" defaultRowHeight="15" x14ac:dyDescent="0.25"/>
  <sheetData>
    <row r="1" spans="1:10" x14ac:dyDescent="0.25">
      <c r="A1" s="9" t="s">
        <v>1299</v>
      </c>
    </row>
    <row r="2" spans="1:10" x14ac:dyDescent="0.25">
      <c r="A2" s="10" t="s">
        <v>83</v>
      </c>
    </row>
    <row r="3" spans="1:10" x14ac:dyDescent="0.25">
      <c r="A3" s="292" t="s">
        <v>1327</v>
      </c>
      <c r="B3" s="292"/>
    </row>
    <row r="6" spans="1:10" x14ac:dyDescent="0.25">
      <c r="C6" s="11" t="s">
        <v>84</v>
      </c>
      <c r="D6" s="11" t="s">
        <v>85</v>
      </c>
      <c r="E6" s="11" t="s">
        <v>86</v>
      </c>
    </row>
    <row r="7" spans="1:10" x14ac:dyDescent="0.25">
      <c r="A7" s="302">
        <v>2019</v>
      </c>
      <c r="B7" s="12" t="s">
        <v>87</v>
      </c>
      <c r="C7" s="13">
        <v>20.773455018439037</v>
      </c>
      <c r="D7" s="14">
        <v>21.644546544563518</v>
      </c>
      <c r="E7" s="13">
        <v>21.929502792128659</v>
      </c>
      <c r="G7" s="15"/>
      <c r="J7" s="15"/>
    </row>
    <row r="8" spans="1:10" x14ac:dyDescent="0.25">
      <c r="A8" s="302"/>
      <c r="B8" s="12" t="s">
        <v>88</v>
      </c>
      <c r="C8" s="13">
        <v>20.661136745913868</v>
      </c>
      <c r="D8" s="14">
        <v>21.732349494394331</v>
      </c>
      <c r="E8" s="13">
        <v>21.756098981598001</v>
      </c>
      <c r="G8" s="15"/>
      <c r="J8" s="15"/>
    </row>
    <row r="9" spans="1:10" x14ac:dyDescent="0.25">
      <c r="B9" t="s">
        <v>89</v>
      </c>
      <c r="C9" s="16">
        <f>C8/C7-1</f>
        <v>-5.4068171339564097E-3</v>
      </c>
      <c r="D9" s="16">
        <f>D8/D7-1</f>
        <v>4.056585322775863E-3</v>
      </c>
      <c r="E9" s="16">
        <f>E8/E7-1</f>
        <v>-7.9073297819091115E-3</v>
      </c>
    </row>
    <row r="10" spans="1:10" x14ac:dyDescent="0.25">
      <c r="B10" t="s">
        <v>90</v>
      </c>
      <c r="C10" s="17">
        <f>C8-C7</f>
        <v>-0.11231827252516879</v>
      </c>
      <c r="D10" s="17">
        <f>D8-D7</f>
        <v>8.7802949830813048E-2</v>
      </c>
      <c r="E10" s="17">
        <f>E8-E7</f>
        <v>-0.17340381053065812</v>
      </c>
    </row>
  </sheetData>
  <mergeCells count="2">
    <mergeCell ref="A7:A8"/>
    <mergeCell ref="A3:B3"/>
  </mergeCells>
  <hyperlinks>
    <hyperlink ref="A3:B3" location="Índice!A1" display="Regresar al Índic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43"/>
  <sheetViews>
    <sheetView workbookViewId="0">
      <selection activeCell="A3" sqref="A3:B3"/>
    </sheetView>
  </sheetViews>
  <sheetFormatPr baseColWidth="10" defaultRowHeight="15" x14ac:dyDescent="0.25"/>
  <cols>
    <col min="3" max="3" width="17.85546875" customWidth="1"/>
  </cols>
  <sheetData>
    <row r="1" spans="1:10" x14ac:dyDescent="0.25">
      <c r="A1" s="9" t="s">
        <v>1300</v>
      </c>
    </row>
    <row r="2" spans="1:10" x14ac:dyDescent="0.25">
      <c r="A2" s="10" t="s">
        <v>83</v>
      </c>
    </row>
    <row r="3" spans="1:10" x14ac:dyDescent="0.25">
      <c r="A3" s="292" t="s">
        <v>1327</v>
      </c>
      <c r="B3" s="292"/>
    </row>
    <row r="6" spans="1:10" x14ac:dyDescent="0.25">
      <c r="F6" s="303" t="s">
        <v>84</v>
      </c>
      <c r="G6" s="303"/>
      <c r="I6" t="s">
        <v>91</v>
      </c>
    </row>
    <row r="7" spans="1:10" ht="30.75" customHeight="1" x14ac:dyDescent="0.25">
      <c r="C7" s="18" t="s">
        <v>92</v>
      </c>
      <c r="D7" s="18" t="s">
        <v>93</v>
      </c>
      <c r="F7" t="s">
        <v>94</v>
      </c>
      <c r="G7" s="19" t="s">
        <v>5</v>
      </c>
      <c r="I7" t="s">
        <v>94</v>
      </c>
      <c r="J7" s="19" t="s">
        <v>5</v>
      </c>
    </row>
    <row r="8" spans="1:10" x14ac:dyDescent="0.25">
      <c r="A8" s="303">
        <v>2017</v>
      </c>
      <c r="B8" t="s">
        <v>95</v>
      </c>
      <c r="C8">
        <v>93.603882444858499</v>
      </c>
      <c r="D8">
        <f>C8/$C$35</f>
        <v>0.90411454003978031</v>
      </c>
      <c r="F8" s="17">
        <v>16.45715030579569</v>
      </c>
      <c r="G8" s="17">
        <v>16.008215252259149</v>
      </c>
      <c r="I8" s="17">
        <f>F8/D8</f>
        <v>18.202505962432138</v>
      </c>
      <c r="J8" s="17">
        <f>G8/D8</f>
        <v>17.7059593041771</v>
      </c>
    </row>
    <row r="9" spans="1:10" x14ac:dyDescent="0.25">
      <c r="A9" s="303"/>
      <c r="B9" t="s">
        <v>96</v>
      </c>
      <c r="C9">
        <v>94.1447803353567</v>
      </c>
      <c r="D9">
        <f t="shared" ref="D9:D35" si="0">C9/$C$35</f>
        <v>0.9093390417880316</v>
      </c>
      <c r="F9" s="17">
        <v>16.446951374512938</v>
      </c>
      <c r="G9" s="17">
        <v>15.93535324941981</v>
      </c>
      <c r="I9" s="17">
        <f t="shared" ref="I9:I35" si="1">F9/D9</f>
        <v>18.086709817466243</v>
      </c>
      <c r="J9" s="17">
        <f t="shared" ref="J9:J35" si="2">G9/D9</f>
        <v>17.524105440459429</v>
      </c>
    </row>
    <row r="10" spans="1:10" x14ac:dyDescent="0.25">
      <c r="A10" s="303"/>
      <c r="B10" t="s">
        <v>87</v>
      </c>
      <c r="C10">
        <v>94.722489332291602</v>
      </c>
      <c r="D10">
        <f t="shared" si="0"/>
        <v>0.91491909990526121</v>
      </c>
      <c r="F10" s="17">
        <v>16.355813066308428</v>
      </c>
      <c r="G10" s="17">
        <v>15.79049058382871</v>
      </c>
      <c r="I10" s="17">
        <f t="shared" si="1"/>
        <v>17.87678612021768</v>
      </c>
      <c r="J10" s="17">
        <f t="shared" si="2"/>
        <v>17.2588927102558</v>
      </c>
    </row>
    <row r="11" spans="1:10" x14ac:dyDescent="0.25">
      <c r="A11" s="303"/>
      <c r="B11" t="s">
        <v>88</v>
      </c>
      <c r="C11">
        <v>94.838932628162794</v>
      </c>
      <c r="D11">
        <f t="shared" si="0"/>
        <v>0.91604381903162135</v>
      </c>
      <c r="F11" s="17">
        <v>16.357008001072579</v>
      </c>
      <c r="G11" s="17">
        <v>15.785376172884069</v>
      </c>
      <c r="I11" s="17">
        <f t="shared" si="1"/>
        <v>17.856141443500032</v>
      </c>
      <c r="J11" s="17">
        <f t="shared" si="2"/>
        <v>17.232119080909563</v>
      </c>
    </row>
    <row r="12" spans="1:10" x14ac:dyDescent="0.25">
      <c r="A12" s="303"/>
      <c r="B12" t="s">
        <v>97</v>
      </c>
      <c r="C12">
        <v>94.725494320572096</v>
      </c>
      <c r="D12">
        <f t="shared" si="0"/>
        <v>0.91494812491497324</v>
      </c>
      <c r="F12" s="17">
        <v>16.24080758702333</v>
      </c>
      <c r="G12" s="17">
        <v>15.687099062837209</v>
      </c>
      <c r="I12" s="17">
        <f t="shared" si="1"/>
        <v>17.750522838147354</v>
      </c>
      <c r="J12" s="17">
        <f t="shared" si="2"/>
        <v>17.145342599937042</v>
      </c>
    </row>
    <row r="13" spans="1:10" x14ac:dyDescent="0.25">
      <c r="A13" s="303"/>
      <c r="B13" t="s">
        <v>98</v>
      </c>
      <c r="C13">
        <v>94.963639641805401</v>
      </c>
      <c r="D13">
        <f t="shared" si="0"/>
        <v>0.91724835693469009</v>
      </c>
      <c r="F13" s="17">
        <v>16.120024705872432</v>
      </c>
      <c r="G13" s="17">
        <v>15.58418368120987</v>
      </c>
      <c r="I13" s="17">
        <f t="shared" si="1"/>
        <v>17.574329334034676</v>
      </c>
      <c r="J13" s="17">
        <f t="shared" si="2"/>
        <v>16.990146194744828</v>
      </c>
    </row>
    <row r="14" spans="1:10" x14ac:dyDescent="0.25">
      <c r="A14" s="303"/>
      <c r="B14" t="s">
        <v>99</v>
      </c>
      <c r="C14">
        <v>95.322735741330604</v>
      </c>
      <c r="D14">
        <f t="shared" si="0"/>
        <v>0.92071684559533473</v>
      </c>
      <c r="F14" s="17">
        <v>16.030158232105581</v>
      </c>
      <c r="G14" s="17">
        <v>15.500057851454351</v>
      </c>
      <c r="I14" s="17">
        <f t="shared" si="1"/>
        <v>17.410519106708094</v>
      </c>
      <c r="J14" s="17">
        <f t="shared" si="2"/>
        <v>16.83477165168193</v>
      </c>
    </row>
    <row r="15" spans="1:10" x14ac:dyDescent="0.25">
      <c r="A15" s="303"/>
      <c r="B15" t="s">
        <v>100</v>
      </c>
      <c r="C15">
        <v>95.793767654306095</v>
      </c>
      <c r="D15">
        <f t="shared" si="0"/>
        <v>0.92526651586776998</v>
      </c>
      <c r="F15" s="17">
        <v>16.092096789213219</v>
      </c>
      <c r="G15" s="17">
        <v>15.56656301695371</v>
      </c>
      <c r="I15" s="17">
        <f t="shared" si="1"/>
        <v>17.391850362293823</v>
      </c>
      <c r="J15" s="17">
        <f t="shared" si="2"/>
        <v>16.823869393300654</v>
      </c>
    </row>
    <row r="16" spans="1:10" x14ac:dyDescent="0.25">
      <c r="A16" s="303"/>
      <c r="B16" t="s">
        <v>101</v>
      </c>
      <c r="C16">
        <v>96.093515235290596</v>
      </c>
      <c r="D16">
        <f t="shared" si="0"/>
        <v>0.92816176058659328</v>
      </c>
      <c r="F16" s="17">
        <v>16.314470781120761</v>
      </c>
      <c r="G16" s="17">
        <v>15.78703744050472</v>
      </c>
      <c r="I16" s="17">
        <f t="shared" si="1"/>
        <v>17.577184790300027</v>
      </c>
      <c r="J16" s="17">
        <f t="shared" si="2"/>
        <v>17.008928950625371</v>
      </c>
    </row>
    <row r="17" spans="1:10" x14ac:dyDescent="0.25">
      <c r="A17" s="303"/>
      <c r="B17" t="s">
        <v>102</v>
      </c>
      <c r="C17">
        <v>96.698269126750404</v>
      </c>
      <c r="D17">
        <f t="shared" si="0"/>
        <v>0.93400304379123544</v>
      </c>
      <c r="F17" s="17">
        <v>16.442668535004071</v>
      </c>
      <c r="G17" s="17">
        <v>15.921052854979671</v>
      </c>
      <c r="I17" s="17">
        <f t="shared" si="1"/>
        <v>17.604512795013193</v>
      </c>
      <c r="J17" s="17">
        <f t="shared" si="2"/>
        <v>17.046039582862729</v>
      </c>
    </row>
    <row r="18" spans="1:10" x14ac:dyDescent="0.25">
      <c r="A18" s="303"/>
      <c r="B18" t="s">
        <v>103</v>
      </c>
      <c r="C18">
        <v>97.695173988821495</v>
      </c>
      <c r="D18">
        <f t="shared" si="0"/>
        <v>0.94363209076336063</v>
      </c>
      <c r="F18" s="17">
        <v>16.52242320652207</v>
      </c>
      <c r="G18" s="17">
        <v>16.020247595072899</v>
      </c>
      <c r="I18" s="17">
        <f t="shared" si="1"/>
        <v>17.509390967358996</v>
      </c>
      <c r="J18" s="17">
        <f t="shared" si="2"/>
        <v>16.977217871123013</v>
      </c>
    </row>
    <row r="19" spans="1:10" x14ac:dyDescent="0.25">
      <c r="A19" s="303"/>
      <c r="B19" t="s">
        <v>104</v>
      </c>
      <c r="C19">
        <v>98.272882985756297</v>
      </c>
      <c r="D19">
        <f t="shared" si="0"/>
        <v>0.94921214888058936</v>
      </c>
      <c r="F19" s="17">
        <v>16.667992235493141</v>
      </c>
      <c r="G19" s="17">
        <v>16.162385422807169</v>
      </c>
      <c r="I19" s="17">
        <f t="shared" si="1"/>
        <v>17.559817639449502</v>
      </c>
      <c r="J19" s="17">
        <f t="shared" si="2"/>
        <v>17.027158198372778</v>
      </c>
    </row>
    <row r="20" spans="1:10" x14ac:dyDescent="0.25">
      <c r="A20" s="303">
        <v>2018</v>
      </c>
      <c r="B20" t="s">
        <v>95</v>
      </c>
      <c r="C20">
        <v>98.794999699501204</v>
      </c>
      <c r="D20">
        <f t="shared" si="0"/>
        <v>0.95425524431813846</v>
      </c>
      <c r="F20" s="17">
        <v>17.273263893561172</v>
      </c>
      <c r="G20" s="17">
        <v>16.69942026318212</v>
      </c>
      <c r="I20" s="17">
        <f t="shared" si="1"/>
        <v>18.101303604470893</v>
      </c>
      <c r="J20" s="17">
        <f t="shared" si="2"/>
        <v>17.499951257920163</v>
      </c>
    </row>
    <row r="21" spans="1:10" x14ac:dyDescent="0.25">
      <c r="A21" s="303"/>
      <c r="B21" t="s">
        <v>96</v>
      </c>
      <c r="C21">
        <v>99.171374481639504</v>
      </c>
      <c r="D21">
        <f t="shared" si="0"/>
        <v>0.95789062678462966</v>
      </c>
      <c r="F21" s="17">
        <v>18.066223187695499</v>
      </c>
      <c r="G21" s="17">
        <v>17.343367899060691</v>
      </c>
      <c r="I21" s="17">
        <f t="shared" si="1"/>
        <v>18.860423813038807</v>
      </c>
      <c r="J21" s="17">
        <f t="shared" si="2"/>
        <v>18.105791427647137</v>
      </c>
    </row>
    <row r="22" spans="1:10" x14ac:dyDescent="0.25">
      <c r="A22" s="303"/>
      <c r="B22" t="s">
        <v>87</v>
      </c>
      <c r="C22">
        <v>99.492156980587794</v>
      </c>
      <c r="D22">
        <f t="shared" si="0"/>
        <v>0.96098904657144035</v>
      </c>
      <c r="F22" s="17">
        <v>18.32491618863148</v>
      </c>
      <c r="G22" s="17">
        <v>17.58040862833948</v>
      </c>
      <c r="I22" s="17">
        <f t="shared" si="1"/>
        <v>19.068808592574523</v>
      </c>
      <c r="J22" s="17">
        <f t="shared" si="2"/>
        <v>18.294078055376197</v>
      </c>
    </row>
    <row r="23" spans="1:10" x14ac:dyDescent="0.25">
      <c r="A23" s="303"/>
      <c r="B23" t="s">
        <v>88</v>
      </c>
      <c r="C23">
        <v>99.154847046096506</v>
      </c>
      <c r="D23">
        <f t="shared" si="0"/>
        <v>0.95773098923121092</v>
      </c>
      <c r="F23" s="17">
        <v>18.411042898729971</v>
      </c>
      <c r="G23" s="17">
        <v>17.67719537564297</v>
      </c>
      <c r="I23" s="17">
        <f t="shared" si="1"/>
        <v>19.223605694861007</v>
      </c>
      <c r="J23" s="17">
        <f t="shared" si="2"/>
        <v>18.457370153421468</v>
      </c>
    </row>
    <row r="24" spans="1:10" x14ac:dyDescent="0.25">
      <c r="A24" s="303"/>
      <c r="B24" t="s">
        <v>97</v>
      </c>
      <c r="C24">
        <v>98.994080173087298</v>
      </c>
      <c r="D24">
        <f t="shared" si="0"/>
        <v>0.95617815121159166</v>
      </c>
      <c r="F24" s="17">
        <v>18.638797392262781</v>
      </c>
      <c r="G24" s="17">
        <v>17.83530692248366</v>
      </c>
      <c r="I24" s="17">
        <f t="shared" si="1"/>
        <v>19.49301745563335</v>
      </c>
      <c r="J24" s="17">
        <f t="shared" si="2"/>
        <v>18.652702846100595</v>
      </c>
    </row>
    <row r="25" spans="1:10" x14ac:dyDescent="0.25">
      <c r="A25" s="303"/>
      <c r="B25" t="s">
        <v>98</v>
      </c>
      <c r="C25">
        <v>99.376464931786799</v>
      </c>
      <c r="D25">
        <f t="shared" si="0"/>
        <v>0.95987158369750891</v>
      </c>
      <c r="F25" s="17">
        <v>18.936702882444571</v>
      </c>
      <c r="G25" s="17">
        <v>18.09170727825127</v>
      </c>
      <c r="I25" s="17">
        <f t="shared" si="1"/>
        <v>19.728371173880095</v>
      </c>
      <c r="J25" s="17">
        <f t="shared" si="2"/>
        <v>18.848049661560392</v>
      </c>
    </row>
    <row r="26" spans="1:10" x14ac:dyDescent="0.25">
      <c r="A26" s="303"/>
      <c r="B26" t="s">
        <v>99</v>
      </c>
      <c r="C26">
        <v>99.909099104513501</v>
      </c>
      <c r="D26">
        <f t="shared" si="0"/>
        <v>0.96501626666905083</v>
      </c>
      <c r="F26" s="17">
        <v>19.21562325183405</v>
      </c>
      <c r="G26" s="17">
        <v>18.455215534054279</v>
      </c>
      <c r="I26" s="17">
        <f t="shared" si="1"/>
        <v>19.912227301784938</v>
      </c>
      <c r="J26" s="17">
        <f t="shared" si="2"/>
        <v>19.124253312077521</v>
      </c>
    </row>
    <row r="27" spans="1:10" x14ac:dyDescent="0.25">
      <c r="A27" s="303"/>
      <c r="B27" t="s">
        <v>100</v>
      </c>
      <c r="C27">
        <v>100.492</v>
      </c>
      <c r="D27">
        <f t="shared" si="0"/>
        <v>0.97064647303706131</v>
      </c>
      <c r="F27" s="17">
        <v>19.629370691889971</v>
      </c>
      <c r="G27" s="17">
        <v>18.97184779145589</v>
      </c>
      <c r="I27" s="17">
        <f t="shared" si="1"/>
        <v>20.222986676571875</v>
      </c>
      <c r="J27" s="17">
        <f t="shared" si="2"/>
        <v>19.545579485901563</v>
      </c>
    </row>
    <row r="28" spans="1:10" x14ac:dyDescent="0.25">
      <c r="A28" s="303"/>
      <c r="B28" t="s">
        <v>101</v>
      </c>
      <c r="C28">
        <v>100.917</v>
      </c>
      <c r="D28">
        <f t="shared" si="0"/>
        <v>0.97475152369821594</v>
      </c>
      <c r="F28" s="17">
        <v>19.89087048150806</v>
      </c>
      <c r="G28" s="17">
        <v>19.22763573900874</v>
      </c>
      <c r="I28" s="17">
        <f t="shared" si="1"/>
        <v>20.40609324317024</v>
      </c>
      <c r="J28" s="17">
        <f t="shared" si="2"/>
        <v>19.725679079791451</v>
      </c>
    </row>
    <row r="29" spans="1:10" x14ac:dyDescent="0.25">
      <c r="A29" s="303"/>
      <c r="B29" t="s">
        <v>102</v>
      </c>
      <c r="C29">
        <v>101.44</v>
      </c>
      <c r="D29">
        <f t="shared" si="0"/>
        <v>0.9798031507471191</v>
      </c>
      <c r="F29" s="17">
        <v>20.131480817943778</v>
      </c>
      <c r="G29" s="17">
        <v>19.429639852748309</v>
      </c>
      <c r="I29" s="17">
        <f t="shared" si="1"/>
        <v>20.546454461381483</v>
      </c>
      <c r="J29" s="17">
        <f t="shared" si="2"/>
        <v>19.830146328813935</v>
      </c>
    </row>
    <row r="30" spans="1:10" x14ac:dyDescent="0.25">
      <c r="A30" s="303"/>
      <c r="B30" t="s">
        <v>103</v>
      </c>
      <c r="C30">
        <v>102.303</v>
      </c>
      <c r="D30">
        <f t="shared" si="0"/>
        <v>0.9881388183249461</v>
      </c>
      <c r="F30" s="17">
        <v>20.18085934992143</v>
      </c>
      <c r="G30" s="17">
        <v>19.421190258883321</v>
      </c>
      <c r="I30" s="17">
        <f t="shared" si="1"/>
        <v>20.423101466787053</v>
      </c>
      <c r="J30" s="17">
        <f t="shared" si="2"/>
        <v>19.654313643709855</v>
      </c>
    </row>
    <row r="31" spans="1:10" x14ac:dyDescent="0.25">
      <c r="A31" s="303"/>
      <c r="B31" t="s">
        <v>104</v>
      </c>
      <c r="C31">
        <v>103.02</v>
      </c>
      <c r="D31">
        <f t="shared" si="0"/>
        <v>0.99506428026388227</v>
      </c>
      <c r="F31" s="17">
        <v>19.967345195496581</v>
      </c>
      <c r="G31" s="17">
        <v>19.19683131478196</v>
      </c>
      <c r="I31" s="17">
        <f t="shared" si="1"/>
        <v>20.066387259124021</v>
      </c>
      <c r="J31" s="17">
        <f t="shared" si="2"/>
        <v>19.292051473992345</v>
      </c>
    </row>
    <row r="32" spans="1:10" x14ac:dyDescent="0.25">
      <c r="A32" s="303">
        <v>2019</v>
      </c>
      <c r="B32" t="s">
        <v>95</v>
      </c>
      <c r="C32">
        <v>103.108</v>
      </c>
      <c r="D32">
        <f t="shared" si="0"/>
        <v>0.99591426722430965</v>
      </c>
      <c r="F32" s="17">
        <v>19.899412159915851</v>
      </c>
      <c r="G32" s="17">
        <v>18.901984817879221</v>
      </c>
      <c r="I32" s="17">
        <f t="shared" si="1"/>
        <v>19.981049388294291</v>
      </c>
      <c r="J32" s="17">
        <f t="shared" si="2"/>
        <v>18.979530106100921</v>
      </c>
    </row>
    <row r="33" spans="1:10" x14ac:dyDescent="0.25">
      <c r="A33" s="303"/>
      <c r="B33" t="s">
        <v>96</v>
      </c>
      <c r="C33">
        <v>103.07899999999999</v>
      </c>
      <c r="D33">
        <f t="shared" si="0"/>
        <v>0.99563415788507781</v>
      </c>
      <c r="F33" s="17">
        <v>20.29032876105736</v>
      </c>
      <c r="G33" s="17">
        <v>19.252986463826751</v>
      </c>
      <c r="I33" s="17">
        <f t="shared" si="1"/>
        <v>20.379301574142453</v>
      </c>
      <c r="J33" s="17">
        <f t="shared" si="2"/>
        <v>19.337410545178432</v>
      </c>
    </row>
    <row r="34" spans="1:10" x14ac:dyDescent="0.25">
      <c r="A34" s="303"/>
      <c r="B34" t="s">
        <v>87</v>
      </c>
      <c r="C34">
        <v>103.476</v>
      </c>
      <c r="D34">
        <f t="shared" si="0"/>
        <v>0.99946875814973291</v>
      </c>
      <c r="F34" s="17">
        <v>20.762419289758601</v>
      </c>
      <c r="G34" s="17">
        <v>19.742628409013982</v>
      </c>
      <c r="I34" s="17">
        <f t="shared" si="1"/>
        <v>20.773455018439037</v>
      </c>
      <c r="J34" s="17">
        <f t="shared" si="2"/>
        <v>19.753122094143826</v>
      </c>
    </row>
    <row r="35" spans="1:10" x14ac:dyDescent="0.25">
      <c r="A35" s="303"/>
      <c r="B35" t="s">
        <v>88</v>
      </c>
      <c r="C35">
        <v>103.53100000000001</v>
      </c>
      <c r="D35">
        <f t="shared" si="0"/>
        <v>1</v>
      </c>
      <c r="F35" s="17">
        <v>20.661136745913868</v>
      </c>
      <c r="G35" s="17">
        <v>19.55836850620852</v>
      </c>
      <c r="I35" s="17">
        <f t="shared" si="1"/>
        <v>20.661136745913868</v>
      </c>
      <c r="J35" s="17">
        <f t="shared" si="2"/>
        <v>19.55836850620852</v>
      </c>
    </row>
    <row r="36" spans="1:10" x14ac:dyDescent="0.25">
      <c r="B36" t="s">
        <v>97</v>
      </c>
      <c r="H36" t="s">
        <v>105</v>
      </c>
      <c r="I36" s="20">
        <f>I35/I23-1</f>
        <v>7.4779470296623574E-2</v>
      </c>
      <c r="J36" s="20">
        <f>J35/J23-1</f>
        <v>5.9650878951623465E-2</v>
      </c>
    </row>
    <row r="37" spans="1:10" x14ac:dyDescent="0.25">
      <c r="B37" t="s">
        <v>98</v>
      </c>
      <c r="H37" t="s">
        <v>106</v>
      </c>
      <c r="I37" s="21">
        <f>I35-I23</f>
        <v>1.4375310510528614</v>
      </c>
      <c r="J37" s="21">
        <f>J35-J23</f>
        <v>1.1009983527870517</v>
      </c>
    </row>
    <row r="38" spans="1:10" x14ac:dyDescent="0.25">
      <c r="B38" t="s">
        <v>99</v>
      </c>
    </row>
    <row r="39" spans="1:10" x14ac:dyDescent="0.25">
      <c r="B39" t="s">
        <v>100</v>
      </c>
    </row>
    <row r="40" spans="1:10" x14ac:dyDescent="0.25">
      <c r="B40" t="s">
        <v>101</v>
      </c>
    </row>
    <row r="41" spans="1:10" x14ac:dyDescent="0.25">
      <c r="B41" t="s">
        <v>102</v>
      </c>
    </row>
    <row r="42" spans="1:10" x14ac:dyDescent="0.25">
      <c r="B42" t="s">
        <v>103</v>
      </c>
    </row>
    <row r="43" spans="1:10" x14ac:dyDescent="0.25">
      <c r="B43" t="s">
        <v>104</v>
      </c>
    </row>
  </sheetData>
  <mergeCells count="5">
    <mergeCell ref="F6:G6"/>
    <mergeCell ref="A8:A19"/>
    <mergeCell ref="A20:A31"/>
    <mergeCell ref="A32:A35"/>
    <mergeCell ref="A3:B3"/>
  </mergeCells>
  <hyperlinks>
    <hyperlink ref="A3:B3" location="Índice!A1" display="Regresar al Índic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42"/>
  <sheetViews>
    <sheetView workbookViewId="0">
      <selection activeCell="A3" sqref="A3:B3"/>
    </sheetView>
  </sheetViews>
  <sheetFormatPr baseColWidth="10" defaultRowHeight="15" x14ac:dyDescent="0.25"/>
  <sheetData>
    <row r="1" spans="1:10" x14ac:dyDescent="0.25">
      <c r="A1" s="9" t="s">
        <v>1301</v>
      </c>
    </row>
    <row r="2" spans="1:10" x14ac:dyDescent="0.25">
      <c r="A2" s="10" t="s">
        <v>83</v>
      </c>
    </row>
    <row r="3" spans="1:10" x14ac:dyDescent="0.25">
      <c r="A3" s="292" t="s">
        <v>1327</v>
      </c>
      <c r="B3" s="292"/>
    </row>
    <row r="5" spans="1:10" x14ac:dyDescent="0.25">
      <c r="F5" t="s">
        <v>85</v>
      </c>
      <c r="I5" t="s">
        <v>107</v>
      </c>
    </row>
    <row r="6" spans="1:10" ht="60" x14ac:dyDescent="0.25">
      <c r="C6" s="18" t="s">
        <v>92</v>
      </c>
      <c r="D6" s="18" t="s">
        <v>93</v>
      </c>
      <c r="F6" t="s">
        <v>94</v>
      </c>
      <c r="G6" t="s">
        <v>5</v>
      </c>
      <c r="I6" t="s">
        <v>94</v>
      </c>
      <c r="J6" t="s">
        <v>5</v>
      </c>
    </row>
    <row r="7" spans="1:10" x14ac:dyDescent="0.25">
      <c r="A7">
        <v>2017</v>
      </c>
      <c r="B7" t="s">
        <v>95</v>
      </c>
      <c r="C7">
        <v>93.603882444858499</v>
      </c>
      <c r="D7">
        <f>C7/$C$34</f>
        <v>0.90411454003978031</v>
      </c>
      <c r="F7">
        <v>18.306102138199691</v>
      </c>
      <c r="G7">
        <v>17.816575165940701</v>
      </c>
      <c r="I7" s="17">
        <f>F7/D7</f>
        <v>20.247547547896129</v>
      </c>
      <c r="J7" s="17">
        <f>G7/D7</f>
        <v>19.706104013277773</v>
      </c>
    </row>
    <row r="8" spans="1:10" x14ac:dyDescent="0.25">
      <c r="B8" t="s">
        <v>96</v>
      </c>
      <c r="C8">
        <v>94.1447803353567</v>
      </c>
      <c r="D8">
        <f t="shared" ref="D8:D34" si="0">C8/$C$34</f>
        <v>0.9093390417880316</v>
      </c>
      <c r="F8">
        <v>18.299669124343431</v>
      </c>
      <c r="G8">
        <v>17.766765937138711</v>
      </c>
      <c r="I8" s="17">
        <f t="shared" ref="I8:I34" si="1">F8/D8</f>
        <v>20.124143233046308</v>
      </c>
      <c r="J8" s="17">
        <f t="shared" ref="J8:J34" si="2">G8/D8</f>
        <v>19.538109682615136</v>
      </c>
    </row>
    <row r="9" spans="1:10" x14ac:dyDescent="0.25">
      <c r="B9" t="s">
        <v>87</v>
      </c>
      <c r="C9">
        <v>94.722489332291602</v>
      </c>
      <c r="D9">
        <f t="shared" si="0"/>
        <v>0.91491909990526121</v>
      </c>
      <c r="F9">
        <v>18.206164308412308</v>
      </c>
      <c r="G9">
        <v>17.63900771497514</v>
      </c>
      <c r="I9" s="17">
        <f t="shared" si="1"/>
        <v>19.899206728002</v>
      </c>
      <c r="J9" s="17">
        <f t="shared" si="2"/>
        <v>19.279308647946728</v>
      </c>
    </row>
    <row r="10" spans="1:10" x14ac:dyDescent="0.25">
      <c r="B10" t="s">
        <v>88</v>
      </c>
      <c r="C10">
        <v>94.838932628162794</v>
      </c>
      <c r="D10">
        <f t="shared" si="0"/>
        <v>0.91604381903162135</v>
      </c>
      <c r="F10">
        <v>18.182238581505541</v>
      </c>
      <c r="G10">
        <v>17.602752968950661</v>
      </c>
      <c r="I10" s="17">
        <f t="shared" si="1"/>
        <v>19.848655930811862</v>
      </c>
      <c r="J10" s="17">
        <f t="shared" si="2"/>
        <v>19.216059977959443</v>
      </c>
    </row>
    <row r="11" spans="1:10" x14ac:dyDescent="0.25">
      <c r="B11" t="s">
        <v>97</v>
      </c>
      <c r="C11">
        <v>94.725494320572096</v>
      </c>
      <c r="D11">
        <f t="shared" si="0"/>
        <v>0.91494812491497324</v>
      </c>
      <c r="F11">
        <v>18.110046940986429</v>
      </c>
      <c r="G11">
        <v>17.533792843557311</v>
      </c>
      <c r="I11" s="17">
        <f t="shared" si="1"/>
        <v>19.793523204027998</v>
      </c>
      <c r="J11" s="17">
        <f t="shared" si="2"/>
        <v>19.163701598040586</v>
      </c>
    </row>
    <row r="12" spans="1:10" x14ac:dyDescent="0.25">
      <c r="B12" t="s">
        <v>98</v>
      </c>
      <c r="C12">
        <v>94.963639641805401</v>
      </c>
      <c r="D12">
        <f t="shared" si="0"/>
        <v>0.91724835693469009</v>
      </c>
      <c r="F12">
        <v>17.981130481699161</v>
      </c>
      <c r="G12">
        <v>17.40812512323572</v>
      </c>
      <c r="I12" s="17">
        <f t="shared" si="1"/>
        <v>19.603338992930411</v>
      </c>
      <c r="J12" s="17">
        <f t="shared" si="2"/>
        <v>18.978638655086971</v>
      </c>
    </row>
    <row r="13" spans="1:10" x14ac:dyDescent="0.25">
      <c r="B13" t="s">
        <v>99</v>
      </c>
      <c r="C13">
        <v>95.322735741330604</v>
      </c>
      <c r="D13">
        <f t="shared" si="0"/>
        <v>0.92071684559533473</v>
      </c>
      <c r="F13">
        <v>17.880862914360609</v>
      </c>
      <c r="G13">
        <v>17.314124660332791</v>
      </c>
      <c r="I13" s="17">
        <f t="shared" si="1"/>
        <v>19.420588425097034</v>
      </c>
      <c r="J13" s="17">
        <f t="shared" si="2"/>
        <v>18.80504820039161</v>
      </c>
    </row>
    <row r="14" spans="1:10" x14ac:dyDescent="0.25">
      <c r="B14" t="s">
        <v>100</v>
      </c>
      <c r="C14">
        <v>95.793767654306095</v>
      </c>
      <c r="D14">
        <f t="shared" si="0"/>
        <v>0.92526651586776998</v>
      </c>
      <c r="F14">
        <v>17.956493885412069</v>
      </c>
      <c r="G14">
        <v>17.390421177440579</v>
      </c>
      <c r="I14" s="17">
        <f t="shared" si="1"/>
        <v>19.406834222863239</v>
      </c>
      <c r="J14" s="17">
        <f t="shared" si="2"/>
        <v>18.795040001129628</v>
      </c>
    </row>
    <row r="15" spans="1:10" x14ac:dyDescent="0.25">
      <c r="B15" t="s">
        <v>101</v>
      </c>
      <c r="C15">
        <v>96.093515235290596</v>
      </c>
      <c r="D15">
        <f t="shared" si="0"/>
        <v>0.92816176058659328</v>
      </c>
      <c r="F15">
        <v>18.205151681634089</v>
      </c>
      <c r="G15">
        <v>17.635991301654428</v>
      </c>
      <c r="I15" s="17">
        <f t="shared" si="1"/>
        <v>19.614201375984862</v>
      </c>
      <c r="J15" s="17">
        <f t="shared" si="2"/>
        <v>19.000988890674162</v>
      </c>
    </row>
    <row r="16" spans="1:10" x14ac:dyDescent="0.25">
      <c r="B16" t="s">
        <v>102</v>
      </c>
      <c r="C16">
        <v>96.698269126750404</v>
      </c>
      <c r="D16">
        <f t="shared" si="0"/>
        <v>0.93400304379123544</v>
      </c>
      <c r="F16">
        <v>18.29621887868835</v>
      </c>
      <c r="G16">
        <v>17.73922445849993</v>
      </c>
      <c r="I16" s="17">
        <f t="shared" si="1"/>
        <v>19.589035603590439</v>
      </c>
      <c r="J16" s="17">
        <f t="shared" si="2"/>
        <v>18.992683778089411</v>
      </c>
    </row>
    <row r="17" spans="1:10" x14ac:dyDescent="0.25">
      <c r="B17" t="s">
        <v>103</v>
      </c>
      <c r="C17">
        <v>97.695173988821495</v>
      </c>
      <c r="D17">
        <f t="shared" si="0"/>
        <v>0.94363209076336063</v>
      </c>
      <c r="F17">
        <v>18.397297485296761</v>
      </c>
      <c r="G17">
        <v>17.85194569884645</v>
      </c>
      <c r="I17" s="17">
        <f t="shared" si="1"/>
        <v>19.49626095315822</v>
      </c>
      <c r="J17" s="17">
        <f t="shared" si="2"/>
        <v>18.918332550989167</v>
      </c>
    </row>
    <row r="18" spans="1:10" x14ac:dyDescent="0.25">
      <c r="B18" t="s">
        <v>104</v>
      </c>
      <c r="C18">
        <v>98.272882985756297</v>
      </c>
      <c r="D18">
        <f t="shared" si="0"/>
        <v>0.94921214888058936</v>
      </c>
      <c r="F18">
        <v>18.52217091201053</v>
      </c>
      <c r="G18">
        <v>17.975086547157549</v>
      </c>
      <c r="I18" s="17">
        <f t="shared" si="1"/>
        <v>19.513204644350392</v>
      </c>
      <c r="J18" s="17">
        <f t="shared" si="2"/>
        <v>18.936848383531181</v>
      </c>
    </row>
    <row r="19" spans="1:10" x14ac:dyDescent="0.25">
      <c r="A19">
        <v>2018</v>
      </c>
      <c r="B19" t="s">
        <v>95</v>
      </c>
      <c r="C19">
        <v>98.794999699501204</v>
      </c>
      <c r="D19">
        <f t="shared" si="0"/>
        <v>0.95425524431813846</v>
      </c>
      <c r="F19">
        <v>19.01420576953285</v>
      </c>
      <c r="G19">
        <v>18.445137838992469</v>
      </c>
      <c r="I19" s="17">
        <f t="shared" si="1"/>
        <v>19.925702145990741</v>
      </c>
      <c r="J19" s="17">
        <f t="shared" si="2"/>
        <v>19.329354435114908</v>
      </c>
    </row>
    <row r="20" spans="1:10" x14ac:dyDescent="0.25">
      <c r="B20" t="s">
        <v>96</v>
      </c>
      <c r="C20">
        <v>99.171374481639504</v>
      </c>
      <c r="D20">
        <f t="shared" si="0"/>
        <v>0.95789062678462966</v>
      </c>
      <c r="F20">
        <v>19.656221417465229</v>
      </c>
      <c r="G20">
        <v>18.98486838162108</v>
      </c>
      <c r="I20" s="17">
        <f t="shared" si="1"/>
        <v>20.520319197031558</v>
      </c>
      <c r="J20" s="17">
        <f t="shared" si="2"/>
        <v>19.819453130414232</v>
      </c>
    </row>
    <row r="21" spans="1:10" x14ac:dyDescent="0.25">
      <c r="B21" t="s">
        <v>87</v>
      </c>
      <c r="C21">
        <v>99.492156980587794</v>
      </c>
      <c r="D21">
        <f t="shared" si="0"/>
        <v>0.96098904657144035</v>
      </c>
      <c r="F21">
        <v>19.829739709443071</v>
      </c>
      <c r="G21">
        <v>19.150913654052339</v>
      </c>
      <c r="I21" s="17">
        <f t="shared" si="1"/>
        <v>20.634719802676667</v>
      </c>
      <c r="J21" s="17">
        <f t="shared" si="2"/>
        <v>19.928337083942665</v>
      </c>
    </row>
    <row r="22" spans="1:10" x14ac:dyDescent="0.25">
      <c r="B22" t="s">
        <v>88</v>
      </c>
      <c r="C22">
        <v>99.154847046096506</v>
      </c>
      <c r="D22">
        <f t="shared" si="0"/>
        <v>0.95773098923121092</v>
      </c>
      <c r="F22">
        <v>19.887238776161102</v>
      </c>
      <c r="G22">
        <v>19.225725352202591</v>
      </c>
      <c r="I22" s="17">
        <f t="shared" si="1"/>
        <v>20.764952789222129</v>
      </c>
      <c r="J22" s="17">
        <f t="shared" si="2"/>
        <v>20.074243778657983</v>
      </c>
    </row>
    <row r="23" spans="1:10" x14ac:dyDescent="0.25">
      <c r="B23" t="s">
        <v>97</v>
      </c>
      <c r="C23">
        <v>98.994080173087298</v>
      </c>
      <c r="D23">
        <f t="shared" si="0"/>
        <v>0.95617815121159166</v>
      </c>
      <c r="F23">
        <v>20.087501760136021</v>
      </c>
      <c r="G23">
        <v>19.358831957896651</v>
      </c>
      <c r="I23" s="17">
        <f t="shared" si="1"/>
        <v>21.008116253945733</v>
      </c>
      <c r="J23" s="17">
        <f t="shared" si="2"/>
        <v>20.246051359118283</v>
      </c>
    </row>
    <row r="24" spans="1:10" x14ac:dyDescent="0.25">
      <c r="B24" t="s">
        <v>98</v>
      </c>
      <c r="C24">
        <v>99.376464931786799</v>
      </c>
      <c r="D24">
        <f t="shared" si="0"/>
        <v>0.95987158369750891</v>
      </c>
      <c r="F24">
        <v>20.38399423418506</v>
      </c>
      <c r="G24">
        <v>19.601901359080799</v>
      </c>
      <c r="I24" s="17">
        <f t="shared" si="1"/>
        <v>21.23616802537704</v>
      </c>
      <c r="J24" s="17">
        <f t="shared" si="2"/>
        <v>20.421378955268754</v>
      </c>
    </row>
    <row r="25" spans="1:10" x14ac:dyDescent="0.25">
      <c r="B25" t="s">
        <v>99</v>
      </c>
      <c r="C25">
        <v>99.909099104513501</v>
      </c>
      <c r="D25">
        <f t="shared" si="0"/>
        <v>0.96501626666905083</v>
      </c>
      <c r="F25">
        <v>20.649160115754459</v>
      </c>
      <c r="G25">
        <v>19.962905049928491</v>
      </c>
      <c r="I25" s="17">
        <f t="shared" si="1"/>
        <v>21.397732690070832</v>
      </c>
      <c r="J25" s="17">
        <f t="shared" si="2"/>
        <v>20.686599531461269</v>
      </c>
    </row>
    <row r="26" spans="1:10" x14ac:dyDescent="0.25">
      <c r="B26" t="s">
        <v>100</v>
      </c>
      <c r="C26">
        <v>100.492</v>
      </c>
      <c r="D26">
        <f t="shared" si="0"/>
        <v>0.97064647303706131</v>
      </c>
      <c r="F26">
        <v>20.998179613396481</v>
      </c>
      <c r="G26">
        <v>20.46484597976476</v>
      </c>
      <c r="I26" s="17">
        <f t="shared" si="1"/>
        <v>21.633190040546026</v>
      </c>
      <c r="J26" s="17">
        <f t="shared" si="2"/>
        <v>21.083727750776436</v>
      </c>
    </row>
    <row r="27" spans="1:10" x14ac:dyDescent="0.25">
      <c r="B27" t="s">
        <v>101</v>
      </c>
      <c r="C27">
        <v>100.917</v>
      </c>
      <c r="D27">
        <f t="shared" si="0"/>
        <v>0.97475152369821594</v>
      </c>
      <c r="F27">
        <v>21.23282245441191</v>
      </c>
      <c r="G27">
        <v>20.694277311170922</v>
      </c>
      <c r="I27" s="17">
        <f t="shared" si="1"/>
        <v>21.782805092578254</v>
      </c>
      <c r="J27" s="17">
        <f t="shared" si="2"/>
        <v>21.230310297599381</v>
      </c>
    </row>
    <row r="28" spans="1:10" x14ac:dyDescent="0.25">
      <c r="B28" t="s">
        <v>102</v>
      </c>
      <c r="C28">
        <v>101.44</v>
      </c>
      <c r="D28">
        <f t="shared" si="0"/>
        <v>0.9798031507471191</v>
      </c>
      <c r="F28">
        <v>21.473507675281549</v>
      </c>
      <c r="G28">
        <v>20.930959649775311</v>
      </c>
      <c r="I28" s="17">
        <f t="shared" si="1"/>
        <v>21.916144746939811</v>
      </c>
      <c r="J28" s="17">
        <f t="shared" si="2"/>
        <v>21.36241308656238</v>
      </c>
    </row>
    <row r="29" spans="1:10" x14ac:dyDescent="0.25">
      <c r="B29" t="s">
        <v>103</v>
      </c>
      <c r="C29">
        <v>102.303</v>
      </c>
      <c r="D29">
        <f t="shared" si="0"/>
        <v>0.9881388183249461</v>
      </c>
      <c r="F29">
        <v>21.51506732728485</v>
      </c>
      <c r="G29">
        <v>20.942957233095811</v>
      </c>
      <c r="I29" s="17">
        <f t="shared" si="1"/>
        <v>21.773324687068101</v>
      </c>
      <c r="J29" s="17">
        <f t="shared" si="2"/>
        <v>21.194347236147937</v>
      </c>
    </row>
    <row r="30" spans="1:10" x14ac:dyDescent="0.25">
      <c r="B30" t="s">
        <v>104</v>
      </c>
      <c r="C30">
        <v>103.02</v>
      </c>
      <c r="D30">
        <f t="shared" si="0"/>
        <v>0.99506428026388227</v>
      </c>
      <c r="F30">
        <v>21.307454602514021</v>
      </c>
      <c r="G30">
        <v>20.71749488614924</v>
      </c>
      <c r="I30" s="17">
        <f t="shared" si="1"/>
        <v>21.413143879371763</v>
      </c>
      <c r="J30" s="17">
        <f t="shared" si="2"/>
        <v>20.820257843699448</v>
      </c>
    </row>
    <row r="31" spans="1:10" x14ac:dyDescent="0.25">
      <c r="A31">
        <v>2019</v>
      </c>
      <c r="B31" t="s">
        <v>95</v>
      </c>
      <c r="C31">
        <v>103.108</v>
      </c>
      <c r="D31">
        <f t="shared" si="0"/>
        <v>0.99591426722430965</v>
      </c>
      <c r="F31">
        <v>21.129186216227762</v>
      </c>
      <c r="G31">
        <v>20.283992537858069</v>
      </c>
      <c r="I31" s="17">
        <f t="shared" si="1"/>
        <v>21.215868585873807</v>
      </c>
      <c r="J31" s="17">
        <f t="shared" si="2"/>
        <v>20.367207505110986</v>
      </c>
    </row>
    <row r="32" spans="1:10" x14ac:dyDescent="0.25">
      <c r="B32" t="s">
        <v>96</v>
      </c>
      <c r="C32">
        <v>103.07899999999999</v>
      </c>
      <c r="D32">
        <f t="shared" si="0"/>
        <v>0.99563415788507781</v>
      </c>
      <c r="F32">
        <v>21.225339048142821</v>
      </c>
      <c r="G32">
        <v>20.20820580915867</v>
      </c>
      <c r="I32" s="17">
        <f t="shared" si="1"/>
        <v>21.318411868501581</v>
      </c>
      <c r="J32" s="17">
        <f t="shared" si="2"/>
        <v>20.296818514227017</v>
      </c>
    </row>
    <row r="33" spans="2:10" x14ac:dyDescent="0.25">
      <c r="B33" t="s">
        <v>87</v>
      </c>
      <c r="C33">
        <v>103.476</v>
      </c>
      <c r="D33">
        <f t="shared" si="0"/>
        <v>0.99946875814973291</v>
      </c>
      <c r="F33">
        <v>21.633048055608992</v>
      </c>
      <c r="G33">
        <v>20.820956556015741</v>
      </c>
      <c r="I33" s="17">
        <f t="shared" si="1"/>
        <v>21.644546544563518</v>
      </c>
      <c r="J33" s="17">
        <f t="shared" si="2"/>
        <v>20.832023398670859</v>
      </c>
    </row>
    <row r="34" spans="2:10" x14ac:dyDescent="0.25">
      <c r="B34" t="s">
        <v>88</v>
      </c>
      <c r="C34">
        <v>103.53100000000001</v>
      </c>
      <c r="D34">
        <f t="shared" si="0"/>
        <v>1</v>
      </c>
      <c r="F34">
        <v>21.732349494394331</v>
      </c>
      <c r="G34">
        <v>20.929236444574862</v>
      </c>
      <c r="I34" s="17">
        <f t="shared" si="1"/>
        <v>21.732349494394331</v>
      </c>
      <c r="J34" s="17">
        <f t="shared" si="2"/>
        <v>20.929236444574862</v>
      </c>
    </row>
    <row r="35" spans="2:10" x14ac:dyDescent="0.25">
      <c r="B35" t="s">
        <v>97</v>
      </c>
      <c r="H35" t="s">
        <v>108</v>
      </c>
      <c r="I35" s="20">
        <f>I34/I22-1</f>
        <v>4.6587955917449575E-2</v>
      </c>
      <c r="J35" s="20">
        <f>J34/J22-1</f>
        <v>4.2591525506224359E-2</v>
      </c>
    </row>
    <row r="36" spans="2:10" x14ac:dyDescent="0.25">
      <c r="B36" t="s">
        <v>98</v>
      </c>
      <c r="H36" t="s">
        <v>106</v>
      </c>
      <c r="I36" s="21">
        <f>I34-I22</f>
        <v>0.96739670517220233</v>
      </c>
      <c r="J36" s="21">
        <f>J34-J22</f>
        <v>0.85499266591687828</v>
      </c>
    </row>
    <row r="37" spans="2:10" x14ac:dyDescent="0.25">
      <c r="B37" t="s">
        <v>99</v>
      </c>
    </row>
    <row r="38" spans="2:10" x14ac:dyDescent="0.25">
      <c r="B38" t="s">
        <v>100</v>
      </c>
    </row>
    <row r="39" spans="2:10" x14ac:dyDescent="0.25">
      <c r="B39" t="s">
        <v>101</v>
      </c>
    </row>
    <row r="40" spans="2:10" x14ac:dyDescent="0.25">
      <c r="B40" t="s">
        <v>102</v>
      </c>
    </row>
    <row r="41" spans="2:10" x14ac:dyDescent="0.25">
      <c r="B41" t="s">
        <v>103</v>
      </c>
    </row>
    <row r="42" spans="2:10" x14ac:dyDescent="0.25">
      <c r="B42" t="s">
        <v>104</v>
      </c>
    </row>
  </sheetData>
  <mergeCells count="1">
    <mergeCell ref="A3:B3"/>
  </mergeCells>
  <hyperlinks>
    <hyperlink ref="A3:B3" location="Índice!A1" display="Regresar al Í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36"/>
  <sheetViews>
    <sheetView workbookViewId="0">
      <selection activeCell="A3" sqref="A3:B3"/>
    </sheetView>
  </sheetViews>
  <sheetFormatPr baseColWidth="10" defaultRowHeight="15" x14ac:dyDescent="0.25"/>
  <sheetData>
    <row r="1" spans="1:10" x14ac:dyDescent="0.25">
      <c r="A1" s="9" t="s">
        <v>1302</v>
      </c>
    </row>
    <row r="2" spans="1:10" x14ac:dyDescent="0.25">
      <c r="A2" s="10" t="s">
        <v>83</v>
      </c>
    </row>
    <row r="3" spans="1:10" x14ac:dyDescent="0.25">
      <c r="A3" s="292" t="s">
        <v>1327</v>
      </c>
      <c r="B3" s="292"/>
    </row>
    <row r="5" spans="1:10" x14ac:dyDescent="0.25">
      <c r="F5" s="1" t="s">
        <v>86</v>
      </c>
      <c r="G5" s="1"/>
      <c r="I5" t="s">
        <v>109</v>
      </c>
    </row>
    <row r="6" spans="1:10" ht="58.5" customHeight="1" x14ac:dyDescent="0.25">
      <c r="C6" s="18" t="s">
        <v>92</v>
      </c>
      <c r="D6" s="18" t="s">
        <v>93</v>
      </c>
      <c r="F6" s="22" t="s">
        <v>94</v>
      </c>
      <c r="G6" s="23" t="s">
        <v>5</v>
      </c>
      <c r="I6" s="22" t="s">
        <v>94</v>
      </c>
      <c r="J6" s="23" t="s">
        <v>5</v>
      </c>
    </row>
    <row r="7" spans="1:10" x14ac:dyDescent="0.25">
      <c r="A7">
        <v>2017</v>
      </c>
      <c r="B7" t="s">
        <v>95</v>
      </c>
      <c r="C7">
        <v>93.603882444858499</v>
      </c>
      <c r="D7">
        <v>0.90411454003978031</v>
      </c>
      <c r="F7" s="24">
        <v>17.29504158107288</v>
      </c>
      <c r="G7" s="25">
        <v>17.074084350562789</v>
      </c>
      <c r="I7" s="17">
        <f>F7/D7</f>
        <v>19.129259419179245</v>
      </c>
      <c r="J7" s="17">
        <f>G7/D7</f>
        <v>18.884868669197093</v>
      </c>
    </row>
    <row r="8" spans="1:10" x14ac:dyDescent="0.25">
      <c r="B8" t="s">
        <v>96</v>
      </c>
      <c r="C8">
        <v>94.1447803353567</v>
      </c>
      <c r="D8">
        <v>0.9093390417880316</v>
      </c>
      <c r="F8" s="24">
        <v>17.282406348573581</v>
      </c>
      <c r="G8" s="25">
        <v>17.063389139957991</v>
      </c>
      <c r="I8" s="17">
        <f t="shared" ref="I8:I34" si="0">F8/D8</f>
        <v>19.005459519907138</v>
      </c>
      <c r="J8" s="17">
        <f t="shared" ref="J8:J34" si="1">G8/D8</f>
        <v>18.764606330336683</v>
      </c>
    </row>
    <row r="9" spans="1:10" x14ac:dyDescent="0.25">
      <c r="B9" t="s">
        <v>87</v>
      </c>
      <c r="C9">
        <v>94.722489332291602</v>
      </c>
      <c r="D9">
        <v>0.91491909990526121</v>
      </c>
      <c r="F9" s="24">
        <v>17.165017103965312</v>
      </c>
      <c r="G9" s="25">
        <v>16.95016503161105</v>
      </c>
      <c r="I9" s="17">
        <f t="shared" si="0"/>
        <v>18.761240317032104</v>
      </c>
      <c r="J9" s="17">
        <f t="shared" si="1"/>
        <v>18.526408546248756</v>
      </c>
    </row>
    <row r="10" spans="1:10" x14ac:dyDescent="0.25">
      <c r="B10" t="s">
        <v>88</v>
      </c>
      <c r="C10">
        <v>94.838932628162794</v>
      </c>
      <c r="D10">
        <v>0.91604381903162135</v>
      </c>
      <c r="F10" s="24">
        <v>17.096567448794211</v>
      </c>
      <c r="G10" s="25">
        <v>16.884861004193489</v>
      </c>
      <c r="I10" s="17">
        <f t="shared" si="0"/>
        <v>18.663482132183947</v>
      </c>
      <c r="J10" s="17">
        <f t="shared" si="1"/>
        <v>18.43237261514739</v>
      </c>
    </row>
    <row r="11" spans="1:10" x14ac:dyDescent="0.25">
      <c r="B11" t="s">
        <v>97</v>
      </c>
      <c r="C11">
        <v>94.725494320572096</v>
      </c>
      <c r="D11">
        <v>0.91494812491497324</v>
      </c>
      <c r="F11" s="24">
        <v>16.977144997417859</v>
      </c>
      <c r="G11" s="25">
        <v>16.769005501677931</v>
      </c>
      <c r="I11" s="17">
        <f t="shared" si="0"/>
        <v>18.555308803977884</v>
      </c>
      <c r="J11" s="17">
        <f t="shared" si="1"/>
        <v>18.327821048036235</v>
      </c>
    </row>
    <row r="12" spans="1:10" x14ac:dyDescent="0.25">
      <c r="B12" t="s">
        <v>98</v>
      </c>
      <c r="C12">
        <v>94.963639641805401</v>
      </c>
      <c r="D12">
        <v>0.91724835693469009</v>
      </c>
      <c r="F12" s="24">
        <v>16.798098860527329</v>
      </c>
      <c r="G12" s="25">
        <v>16.596291976021469</v>
      </c>
      <c r="I12" s="17">
        <f t="shared" si="0"/>
        <v>18.313577488068901</v>
      </c>
      <c r="J12" s="17">
        <f t="shared" si="1"/>
        <v>18.093564137289764</v>
      </c>
    </row>
    <row r="13" spans="1:10" x14ac:dyDescent="0.25">
      <c r="B13" t="s">
        <v>99</v>
      </c>
      <c r="C13">
        <v>95.322735741330604</v>
      </c>
      <c r="D13">
        <v>0.92071684559533473</v>
      </c>
      <c r="F13" s="24">
        <v>16.67310163391986</v>
      </c>
      <c r="G13" s="25">
        <v>16.47503569764655</v>
      </c>
      <c r="I13" s="17">
        <f t="shared" si="0"/>
        <v>18.108826523249984</v>
      </c>
      <c r="J13" s="17">
        <f t="shared" si="1"/>
        <v>17.89370508040809</v>
      </c>
    </row>
    <row r="14" spans="1:10" x14ac:dyDescent="0.25">
      <c r="B14" t="s">
        <v>100</v>
      </c>
      <c r="C14">
        <v>95.793767654306095</v>
      </c>
      <c r="D14">
        <v>0.92526651586776998</v>
      </c>
      <c r="F14" s="24">
        <v>16.724186704817789</v>
      </c>
      <c r="G14" s="25">
        <v>16.526460474998672</v>
      </c>
      <c r="I14" s="17">
        <f t="shared" si="0"/>
        <v>18.074993980661727</v>
      </c>
      <c r="J14" s="17">
        <f t="shared" si="1"/>
        <v>17.861297465735237</v>
      </c>
    </row>
    <row r="15" spans="1:10" x14ac:dyDescent="0.25">
      <c r="B15" t="s">
        <v>101</v>
      </c>
      <c r="C15">
        <v>96.093515235290596</v>
      </c>
      <c r="D15">
        <v>0.92816176058659328</v>
      </c>
      <c r="F15" s="24">
        <v>16.974092088207939</v>
      </c>
      <c r="G15" s="25">
        <v>16.767631564541311</v>
      </c>
      <c r="I15" s="17">
        <f t="shared" si="0"/>
        <v>18.287859734148501</v>
      </c>
      <c r="J15" s="17">
        <f t="shared" si="1"/>
        <v>18.065419495352035</v>
      </c>
    </row>
    <row r="16" spans="1:10" x14ac:dyDescent="0.25">
      <c r="B16" t="s">
        <v>102</v>
      </c>
      <c r="C16">
        <v>96.698269126750404</v>
      </c>
      <c r="D16">
        <v>0.93400304379123544</v>
      </c>
      <c r="F16" s="24">
        <v>17.164741891937378</v>
      </c>
      <c r="G16" s="25">
        <v>16.956786293674451</v>
      </c>
      <c r="I16" s="17">
        <f t="shared" si="0"/>
        <v>18.377608088153053</v>
      </c>
      <c r="J16" s="17">
        <f t="shared" si="1"/>
        <v>18.154958280269334</v>
      </c>
    </row>
    <row r="17" spans="1:10" x14ac:dyDescent="0.25">
      <c r="B17" t="s">
        <v>103</v>
      </c>
      <c r="C17">
        <v>97.695173988821495</v>
      </c>
      <c r="D17">
        <v>0.94363209076336063</v>
      </c>
      <c r="F17" s="24">
        <v>17.28620397592946</v>
      </c>
      <c r="G17" s="25">
        <v>17.081183084758919</v>
      </c>
      <c r="I17" s="17">
        <f t="shared" si="0"/>
        <v>18.318796218498264</v>
      </c>
      <c r="J17" s="17">
        <f t="shared" si="1"/>
        <v>18.101528394335258</v>
      </c>
    </row>
    <row r="18" spans="1:10" x14ac:dyDescent="0.25">
      <c r="B18" t="s">
        <v>104</v>
      </c>
      <c r="C18">
        <v>98.272882985756297</v>
      </c>
      <c r="D18">
        <v>0.94921214888058936</v>
      </c>
      <c r="F18" s="24">
        <v>17.438814814857619</v>
      </c>
      <c r="G18" s="25">
        <v>17.23930150116276</v>
      </c>
      <c r="I18" s="17">
        <f t="shared" si="0"/>
        <v>18.37188328807559</v>
      </c>
      <c r="J18" s="17">
        <f t="shared" si="1"/>
        <v>18.161694960913803</v>
      </c>
    </row>
    <row r="19" spans="1:10" x14ac:dyDescent="0.25">
      <c r="A19">
        <v>2018</v>
      </c>
      <c r="B19" t="s">
        <v>95</v>
      </c>
      <c r="C19">
        <v>98.794999699501204</v>
      </c>
      <c r="D19">
        <v>0.95425524431813846</v>
      </c>
      <c r="F19" s="24">
        <v>18.011950528884949</v>
      </c>
      <c r="G19" s="25">
        <v>17.76971987010295</v>
      </c>
      <c r="I19" s="17">
        <f t="shared" si="0"/>
        <v>18.875401142547933</v>
      </c>
      <c r="J19" s="17">
        <f t="shared" si="1"/>
        <v>18.621558514776908</v>
      </c>
    </row>
    <row r="20" spans="1:10" x14ac:dyDescent="0.25">
      <c r="B20" t="s">
        <v>96</v>
      </c>
      <c r="C20">
        <v>99.171374481639504</v>
      </c>
      <c r="D20">
        <v>0.95789062678462966</v>
      </c>
      <c r="F20" s="24">
        <v>18.763416026440691</v>
      </c>
      <c r="G20" s="25">
        <v>18.427488682229381</v>
      </c>
      <c r="I20" s="17">
        <f t="shared" si="0"/>
        <v>19.588265613814617</v>
      </c>
      <c r="J20" s="17">
        <f t="shared" si="1"/>
        <v>19.237570727761785</v>
      </c>
    </row>
    <row r="21" spans="1:10" x14ac:dyDescent="0.25">
      <c r="B21" t="s">
        <v>87</v>
      </c>
      <c r="C21">
        <v>99.492156980587794</v>
      </c>
      <c r="D21">
        <v>0.96098904657144035</v>
      </c>
      <c r="F21" s="24">
        <v>19.039995411934889</v>
      </c>
      <c r="G21" s="15">
        <v>18.682696501316531</v>
      </c>
      <c r="I21" s="17">
        <f t="shared" si="0"/>
        <v>19.812916161598984</v>
      </c>
      <c r="J21" s="17">
        <f t="shared" si="1"/>
        <v>19.441112849279133</v>
      </c>
    </row>
    <row r="22" spans="1:10" x14ac:dyDescent="0.25">
      <c r="B22" t="s">
        <v>88</v>
      </c>
      <c r="C22">
        <v>99.154847046096506</v>
      </c>
      <c r="D22">
        <v>0.95773098923121092</v>
      </c>
      <c r="F22" s="24">
        <v>19.115374504622199</v>
      </c>
      <c r="G22" s="15">
        <v>18.77384268477196</v>
      </c>
      <c r="I22" s="17">
        <f t="shared" si="0"/>
        <v>19.959022647859058</v>
      </c>
      <c r="J22" s="17">
        <f t="shared" si="1"/>
        <v>19.602417480342872</v>
      </c>
    </row>
    <row r="23" spans="1:10" x14ac:dyDescent="0.25">
      <c r="B23" t="s">
        <v>97</v>
      </c>
      <c r="C23">
        <v>98.994080173087298</v>
      </c>
      <c r="D23">
        <v>0.95617815121159166</v>
      </c>
      <c r="F23" s="24">
        <v>19.320473765124351</v>
      </c>
      <c r="G23" s="15">
        <v>18.918296066307079</v>
      </c>
      <c r="I23" s="17">
        <f t="shared" si="0"/>
        <v>20.205935202182783</v>
      </c>
      <c r="J23" s="17">
        <f t="shared" si="1"/>
        <v>19.785325613574567</v>
      </c>
    </row>
    <row r="24" spans="1:10" x14ac:dyDescent="0.25">
      <c r="B24" t="s">
        <v>98</v>
      </c>
      <c r="C24">
        <v>99.376464931786799</v>
      </c>
      <c r="D24">
        <v>0.95987158369750891</v>
      </c>
      <c r="F24" s="24">
        <v>19.613671225689892</v>
      </c>
      <c r="G24" s="15">
        <v>19.165521317518792</v>
      </c>
      <c r="I24" s="17">
        <f t="shared" si="0"/>
        <v>20.433640873226313</v>
      </c>
      <c r="J24" s="17">
        <f t="shared" si="1"/>
        <v>19.966755598380708</v>
      </c>
    </row>
    <row r="25" spans="1:10" x14ac:dyDescent="0.25">
      <c r="B25" t="s">
        <v>99</v>
      </c>
      <c r="C25">
        <v>99.909099104513501</v>
      </c>
      <c r="D25">
        <v>0.96501626666905083</v>
      </c>
      <c r="F25" s="26">
        <v>19.9021330010569</v>
      </c>
      <c r="G25" s="15">
        <v>19.52668602213253</v>
      </c>
      <c r="I25" s="17">
        <f t="shared" si="0"/>
        <v>20.623624376564287</v>
      </c>
      <c r="J25" s="17">
        <f t="shared" si="1"/>
        <v>20.234566707909334</v>
      </c>
    </row>
    <row r="26" spans="1:10" x14ac:dyDescent="0.25">
      <c r="B26" t="s">
        <v>100</v>
      </c>
      <c r="C26">
        <v>100.492</v>
      </c>
      <c r="D26">
        <v>0.97064647303706131</v>
      </c>
      <c r="F26" s="26">
        <v>20.337231359372939</v>
      </c>
      <c r="G26" s="15">
        <v>20.039352656801849</v>
      </c>
      <c r="I26" s="17">
        <f t="shared" si="0"/>
        <v>20.952253909437964</v>
      </c>
      <c r="J26" s="17">
        <f t="shared" si="1"/>
        <v>20.645366993505476</v>
      </c>
    </row>
    <row r="27" spans="1:10" x14ac:dyDescent="0.25">
      <c r="B27" t="s">
        <v>101</v>
      </c>
      <c r="C27">
        <v>100.917</v>
      </c>
      <c r="D27">
        <v>0.97475152369821594</v>
      </c>
      <c r="F27" s="26">
        <v>20.58862846534457</v>
      </c>
      <c r="G27" s="15">
        <v>20.315129744863111</v>
      </c>
      <c r="I27" s="17">
        <f t="shared" si="0"/>
        <v>21.121924885258071</v>
      </c>
      <c r="J27" s="17">
        <f t="shared" si="1"/>
        <v>20.841341871195368</v>
      </c>
    </row>
    <row r="28" spans="1:10" x14ac:dyDescent="0.25">
      <c r="B28" t="s">
        <v>102</v>
      </c>
      <c r="C28">
        <v>101.44</v>
      </c>
      <c r="D28">
        <v>0.9798031507471191</v>
      </c>
      <c r="F28" s="26">
        <v>20.861956725190311</v>
      </c>
      <c r="G28" s="15">
        <v>20.602132938796451</v>
      </c>
      <c r="I28" s="17">
        <f t="shared" si="0"/>
        <v>21.291987792938468</v>
      </c>
      <c r="J28" s="17">
        <f t="shared" si="1"/>
        <v>21.026808214575471</v>
      </c>
    </row>
    <row r="29" spans="1:10" x14ac:dyDescent="0.25">
      <c r="B29" t="s">
        <v>103</v>
      </c>
      <c r="C29">
        <v>102.303</v>
      </c>
      <c r="D29">
        <v>0.9881388183249461</v>
      </c>
      <c r="F29" s="26">
        <v>21.03285175538732</v>
      </c>
      <c r="G29" s="15">
        <v>20.772260984045019</v>
      </c>
      <c r="I29" s="17">
        <f t="shared" si="0"/>
        <v>21.285320812556861</v>
      </c>
      <c r="J29" s="17">
        <f t="shared" si="1"/>
        <v>21.021602024761396</v>
      </c>
    </row>
    <row r="30" spans="1:10" x14ac:dyDescent="0.25">
      <c r="B30" t="s">
        <v>104</v>
      </c>
      <c r="C30">
        <v>103.02</v>
      </c>
      <c r="D30">
        <v>0.99506428026388227</v>
      </c>
      <c r="F30" s="26">
        <v>20.94155386999191</v>
      </c>
      <c r="G30" s="15">
        <v>20.683731901078641</v>
      </c>
      <c r="I30" s="17">
        <f t="shared" si="0"/>
        <v>21.045428205340055</v>
      </c>
      <c r="J30" s="17">
        <f t="shared" si="1"/>
        <v>20.786327387406065</v>
      </c>
    </row>
    <row r="31" spans="1:10" x14ac:dyDescent="0.25">
      <c r="A31">
        <v>2019</v>
      </c>
      <c r="B31" t="s">
        <v>95</v>
      </c>
      <c r="C31">
        <v>103.108</v>
      </c>
      <c r="D31">
        <v>0.99591426722430965</v>
      </c>
      <c r="F31" s="24">
        <v>20.954846124182431</v>
      </c>
      <c r="G31" s="25">
        <v>20.620650193942922</v>
      </c>
      <c r="I31" s="17">
        <f t="shared" si="0"/>
        <v>21.040813264564644</v>
      </c>
      <c r="J31" s="17">
        <f t="shared" si="1"/>
        <v>20.705246297368824</v>
      </c>
    </row>
    <row r="32" spans="1:10" x14ac:dyDescent="0.25">
      <c r="B32" t="s">
        <v>96</v>
      </c>
      <c r="C32">
        <v>103.07899999999999</v>
      </c>
      <c r="D32">
        <v>0.99563415788507781</v>
      </c>
      <c r="F32" s="24">
        <v>21.773247454581469</v>
      </c>
      <c r="G32" s="25">
        <v>21.401188142940711</v>
      </c>
      <c r="I32" s="17">
        <f t="shared" si="0"/>
        <v>21.868722845781143</v>
      </c>
      <c r="J32" s="17">
        <f t="shared" si="1"/>
        <v>21.495032059166221</v>
      </c>
    </row>
    <row r="33" spans="2:10" x14ac:dyDescent="0.25">
      <c r="B33" t="s">
        <v>87</v>
      </c>
      <c r="C33">
        <v>103.476</v>
      </c>
      <c r="D33">
        <v>0.99946875814973291</v>
      </c>
      <c r="F33" s="24">
        <v>21.917852922489931</v>
      </c>
      <c r="G33" s="15">
        <v>21.529828781989441</v>
      </c>
      <c r="I33" s="17">
        <f t="shared" si="0"/>
        <v>21.929502792128659</v>
      </c>
      <c r="J33" s="17">
        <f t="shared" si="1"/>
        <v>21.541272407400257</v>
      </c>
    </row>
    <row r="34" spans="2:10" x14ac:dyDescent="0.25">
      <c r="B34" t="s">
        <v>88</v>
      </c>
      <c r="C34">
        <v>103.53100000000001</v>
      </c>
      <c r="D34">
        <v>1</v>
      </c>
      <c r="F34" s="24">
        <v>21.756098981598001</v>
      </c>
      <c r="G34" s="15">
        <v>21.357074914873731</v>
      </c>
      <c r="I34" s="17">
        <f t="shared" si="0"/>
        <v>21.756098981598001</v>
      </c>
      <c r="J34" s="17">
        <f t="shared" si="1"/>
        <v>21.357074914873731</v>
      </c>
    </row>
    <row r="35" spans="2:10" x14ac:dyDescent="0.25">
      <c r="H35" t="s">
        <v>105</v>
      </c>
      <c r="I35" s="20">
        <f>I34/I22-1</f>
        <v>9.0038293229338651E-2</v>
      </c>
      <c r="J35" s="20">
        <f>J34/J22-1</f>
        <v>8.951229797500293E-2</v>
      </c>
    </row>
    <row r="36" spans="2:10" x14ac:dyDescent="0.25">
      <c r="H36" t="s">
        <v>106</v>
      </c>
      <c r="I36" s="21">
        <f>I34-I22</f>
        <v>1.7970763337389428</v>
      </c>
      <c r="J36" s="21">
        <f>J34-J22</f>
        <v>1.7546574345308592</v>
      </c>
    </row>
  </sheetData>
  <mergeCells count="1">
    <mergeCell ref="A3:B3"/>
  </mergeCells>
  <hyperlinks>
    <hyperlink ref="A3:B3" location="Índice!A1" display="Regresar al Índic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51"/>
  <sheetViews>
    <sheetView workbookViewId="0">
      <selection activeCell="A3" sqref="A3:B3"/>
    </sheetView>
  </sheetViews>
  <sheetFormatPr baseColWidth="10" defaultRowHeight="15" x14ac:dyDescent="0.25"/>
  <cols>
    <col min="1" max="1" width="23.28515625" customWidth="1"/>
  </cols>
  <sheetData>
    <row r="1" spans="1:7" x14ac:dyDescent="0.25">
      <c r="A1" t="s">
        <v>1303</v>
      </c>
    </row>
    <row r="2" spans="1:7" x14ac:dyDescent="0.25">
      <c r="A2" s="10" t="s">
        <v>83</v>
      </c>
    </row>
    <row r="3" spans="1:7" x14ac:dyDescent="0.25">
      <c r="A3" s="292" t="s">
        <v>1327</v>
      </c>
      <c r="B3" s="292"/>
    </row>
    <row r="4" spans="1:7" x14ac:dyDescent="0.25">
      <c r="A4" s="27" t="s">
        <v>110</v>
      </c>
    </row>
    <row r="5" spans="1:7" ht="17.25" x14ac:dyDescent="0.25">
      <c r="A5" s="28" t="s">
        <v>111</v>
      </c>
    </row>
    <row r="6" spans="1:7" x14ac:dyDescent="0.25">
      <c r="A6" s="28" t="s">
        <v>112</v>
      </c>
    </row>
    <row r="7" spans="1:7" x14ac:dyDescent="0.25">
      <c r="A7" s="28"/>
    </row>
    <row r="8" spans="1:7" x14ac:dyDescent="0.25">
      <c r="A8" s="28" t="s">
        <v>113</v>
      </c>
    </row>
    <row r="9" spans="1:7" x14ac:dyDescent="0.25">
      <c r="A9" s="29" t="s">
        <v>114</v>
      </c>
      <c r="B9" s="29" t="s">
        <v>84</v>
      </c>
      <c r="C9" s="29" t="s">
        <v>85</v>
      </c>
      <c r="D9" s="29" t="s">
        <v>115</v>
      </c>
    </row>
    <row r="10" spans="1:7" x14ac:dyDescent="0.25">
      <c r="A10" t="s">
        <v>116</v>
      </c>
      <c r="B10" s="17">
        <v>16.673814897758511</v>
      </c>
      <c r="C10" s="17">
        <v>18.5422634835646</v>
      </c>
      <c r="D10" s="17">
        <v>20.777476632335251</v>
      </c>
      <c r="E10">
        <f>_xlfn.RANK.EQ(B10,$B$10:$B$42,0)</f>
        <v>33</v>
      </c>
      <c r="F10">
        <f>_xlfn.RANK.EQ(C10,$C$10:$C$42,0)</f>
        <v>33</v>
      </c>
      <c r="G10">
        <f>_xlfn.RANK.EQ(D10,$D$10:$D$42,0)</f>
        <v>30</v>
      </c>
    </row>
    <row r="11" spans="1:7" x14ac:dyDescent="0.25">
      <c r="A11" t="s">
        <v>117</v>
      </c>
      <c r="B11" s="17">
        <v>17.68434297438478</v>
      </c>
      <c r="C11" s="17">
        <v>19.331833103888091</v>
      </c>
      <c r="D11" s="17">
        <v>20.601768058597042</v>
      </c>
      <c r="E11">
        <f t="shared" ref="E11:E42" si="0">_xlfn.RANK.EQ(B11,$B$10:$B$42,0)</f>
        <v>32</v>
      </c>
      <c r="F11">
        <f t="shared" ref="F11:F42" si="1">_xlfn.RANK.EQ(C11,$C$10:$C$42,0)</f>
        <v>32</v>
      </c>
      <c r="G11">
        <f t="shared" ref="G11:G42" si="2">_xlfn.RANK.EQ(D11,$D$10:$D$42,0)</f>
        <v>31</v>
      </c>
    </row>
    <row r="12" spans="1:7" x14ac:dyDescent="0.25">
      <c r="A12" t="s">
        <v>118</v>
      </c>
      <c r="B12" s="17">
        <v>18.505029777619519</v>
      </c>
      <c r="C12" s="17">
        <v>19.89458964482726</v>
      </c>
      <c r="D12" s="17">
        <v>20.202791756229988</v>
      </c>
      <c r="E12">
        <f t="shared" si="0"/>
        <v>31</v>
      </c>
      <c r="F12">
        <f t="shared" si="1"/>
        <v>31</v>
      </c>
      <c r="G12">
        <f t="shared" si="2"/>
        <v>33</v>
      </c>
    </row>
    <row r="13" spans="1:7" x14ac:dyDescent="0.25">
      <c r="A13" t="s">
        <v>119</v>
      </c>
      <c r="B13" s="17">
        <v>18.732180833333331</v>
      </c>
      <c r="C13" s="17">
        <v>19.95894557823128</v>
      </c>
      <c r="D13" s="17">
        <v>20.48465209627328</v>
      </c>
      <c r="E13">
        <f t="shared" si="0"/>
        <v>30</v>
      </c>
      <c r="F13">
        <f t="shared" si="1"/>
        <v>30</v>
      </c>
      <c r="G13">
        <f t="shared" si="2"/>
        <v>32</v>
      </c>
    </row>
    <row r="14" spans="1:7" x14ac:dyDescent="0.25">
      <c r="A14" t="s">
        <v>120</v>
      </c>
      <c r="B14" s="17">
        <v>19.036361440253021</v>
      </c>
      <c r="C14" s="17">
        <v>20.124879305945861</v>
      </c>
      <c r="D14" s="17">
        <v>20.862108432758369</v>
      </c>
      <c r="E14">
        <f t="shared" si="0"/>
        <v>29</v>
      </c>
      <c r="F14">
        <f t="shared" si="1"/>
        <v>29</v>
      </c>
      <c r="G14">
        <f t="shared" si="2"/>
        <v>29</v>
      </c>
    </row>
    <row r="15" spans="1:7" x14ac:dyDescent="0.25">
      <c r="A15" t="s">
        <v>121</v>
      </c>
      <c r="B15" s="17">
        <v>19.24926793308714</v>
      </c>
      <c r="C15" s="17">
        <v>20.719968678059232</v>
      </c>
      <c r="D15" s="17">
        <v>21.56096190515397</v>
      </c>
      <c r="E15">
        <f t="shared" si="0"/>
        <v>28</v>
      </c>
      <c r="F15">
        <f t="shared" si="1"/>
        <v>23</v>
      </c>
      <c r="G15">
        <f t="shared" si="2"/>
        <v>14</v>
      </c>
    </row>
    <row r="16" spans="1:7" x14ac:dyDescent="0.25">
      <c r="A16" t="s">
        <v>122</v>
      </c>
      <c r="B16" s="17">
        <v>19.2996990049751</v>
      </c>
      <c r="C16" s="17">
        <v>20.601214190093721</v>
      </c>
      <c r="D16" s="17">
        <v>20.964063405797091</v>
      </c>
      <c r="E16">
        <f t="shared" si="0"/>
        <v>27</v>
      </c>
      <c r="F16">
        <f t="shared" si="1"/>
        <v>26</v>
      </c>
      <c r="G16">
        <f t="shared" si="2"/>
        <v>28</v>
      </c>
    </row>
    <row r="17" spans="1:7" x14ac:dyDescent="0.25">
      <c r="A17" t="s">
        <v>123</v>
      </c>
      <c r="B17" s="17">
        <v>19.378940259949459</v>
      </c>
      <c r="C17" s="17">
        <v>20.601962927371801</v>
      </c>
      <c r="D17" s="17">
        <v>21.083949848456211</v>
      </c>
      <c r="E17">
        <f t="shared" si="0"/>
        <v>26</v>
      </c>
      <c r="F17">
        <f t="shared" si="1"/>
        <v>25</v>
      </c>
      <c r="G17">
        <f t="shared" si="2"/>
        <v>25</v>
      </c>
    </row>
    <row r="18" spans="1:7" x14ac:dyDescent="0.25">
      <c r="A18" t="s">
        <v>124</v>
      </c>
      <c r="B18" s="17">
        <v>19.389744648864731</v>
      </c>
      <c r="C18" s="17">
        <v>20.539784586054321</v>
      </c>
      <c r="D18" s="17">
        <v>21.08069650336023</v>
      </c>
      <c r="E18">
        <f t="shared" si="0"/>
        <v>25</v>
      </c>
      <c r="F18">
        <f t="shared" si="1"/>
        <v>28</v>
      </c>
      <c r="G18">
        <f t="shared" si="2"/>
        <v>26</v>
      </c>
    </row>
    <row r="19" spans="1:7" x14ac:dyDescent="0.25">
      <c r="A19" t="s">
        <v>125</v>
      </c>
      <c r="B19" s="17">
        <v>19.400325617283951</v>
      </c>
      <c r="C19" s="17">
        <v>20.59758865248228</v>
      </c>
      <c r="D19" s="17">
        <v>21.100596491228071</v>
      </c>
      <c r="E19">
        <f t="shared" si="0"/>
        <v>24</v>
      </c>
      <c r="F19">
        <f t="shared" si="1"/>
        <v>27</v>
      </c>
      <c r="G19">
        <f t="shared" si="2"/>
        <v>24</v>
      </c>
    </row>
    <row r="20" spans="1:7" x14ac:dyDescent="0.25">
      <c r="A20" t="s">
        <v>126</v>
      </c>
      <c r="B20" s="17">
        <v>19.407972766573081</v>
      </c>
      <c r="C20" s="17">
        <v>20.784210151002782</v>
      </c>
      <c r="D20" s="17">
        <v>21.328625304442571</v>
      </c>
      <c r="E20">
        <f t="shared" si="0"/>
        <v>23</v>
      </c>
      <c r="F20">
        <f t="shared" si="1"/>
        <v>22</v>
      </c>
      <c r="G20">
        <f t="shared" si="2"/>
        <v>21</v>
      </c>
    </row>
    <row r="21" spans="1:7" x14ac:dyDescent="0.25">
      <c r="A21" t="s">
        <v>127</v>
      </c>
      <c r="B21" s="17">
        <v>19.508553920359841</v>
      </c>
      <c r="C21" s="17">
        <v>20.715016261263319</v>
      </c>
      <c r="D21" s="17">
        <v>21.314039202468429</v>
      </c>
      <c r="E21">
        <f t="shared" si="0"/>
        <v>22</v>
      </c>
      <c r="F21">
        <f t="shared" si="1"/>
        <v>24</v>
      </c>
      <c r="G21">
        <f t="shared" si="2"/>
        <v>22</v>
      </c>
    </row>
    <row r="22" spans="1:7" x14ac:dyDescent="0.25">
      <c r="A22" t="s">
        <v>128</v>
      </c>
      <c r="B22" s="17">
        <v>19.527256293931309</v>
      </c>
      <c r="C22" s="17">
        <v>20.89945215978446</v>
      </c>
      <c r="D22" s="17">
        <v>21.029978744735541</v>
      </c>
      <c r="E22">
        <f t="shared" si="0"/>
        <v>21</v>
      </c>
      <c r="F22">
        <f t="shared" si="1"/>
        <v>20</v>
      </c>
      <c r="G22">
        <f t="shared" si="2"/>
        <v>27</v>
      </c>
    </row>
    <row r="23" spans="1:7" x14ac:dyDescent="0.25">
      <c r="A23" s="2" t="s">
        <v>5</v>
      </c>
      <c r="B23" s="21">
        <v>19.55836850620852</v>
      </c>
      <c r="C23" s="21">
        <v>20.929236444574862</v>
      </c>
      <c r="D23" s="21">
        <v>21.357074914873731</v>
      </c>
      <c r="E23" s="2">
        <f>_xlfn.RANK.EQ(B23,$B$10:$B$42,0)</f>
        <v>20</v>
      </c>
      <c r="F23" s="2">
        <f>_xlfn.RANK.EQ(C23,$C$10:$C$42,0)</f>
        <v>18</v>
      </c>
      <c r="G23" s="2">
        <f>_xlfn.RANK.EQ(D23,$D$10:$D$42,0)</f>
        <v>20</v>
      </c>
    </row>
    <row r="24" spans="1:7" x14ac:dyDescent="0.25">
      <c r="A24" t="s">
        <v>129</v>
      </c>
      <c r="B24" s="17">
        <v>19.674705056179771</v>
      </c>
      <c r="C24" s="17">
        <v>20.912426047055931</v>
      </c>
      <c r="D24" s="17">
        <v>21.182817164179099</v>
      </c>
      <c r="E24">
        <f t="shared" si="0"/>
        <v>19</v>
      </c>
      <c r="F24">
        <f t="shared" si="1"/>
        <v>19</v>
      </c>
      <c r="G24">
        <f t="shared" si="2"/>
        <v>23</v>
      </c>
    </row>
    <row r="25" spans="1:7" x14ac:dyDescent="0.25">
      <c r="A25" t="s">
        <v>130</v>
      </c>
      <c r="B25" s="17">
        <v>19.739153508771921</v>
      </c>
      <c r="C25" s="17">
        <v>20.898132512803159</v>
      </c>
      <c r="D25" s="17">
        <v>21.53323263314968</v>
      </c>
      <c r="E25">
        <f t="shared" si="0"/>
        <v>18</v>
      </c>
      <c r="F25">
        <f t="shared" si="1"/>
        <v>21</v>
      </c>
      <c r="G25">
        <f t="shared" si="2"/>
        <v>15</v>
      </c>
    </row>
    <row r="26" spans="1:7" x14ac:dyDescent="0.25">
      <c r="A26" t="s">
        <v>131</v>
      </c>
      <c r="B26" s="17">
        <v>19.756896358543429</v>
      </c>
      <c r="C26" s="17">
        <v>21.014942982456159</v>
      </c>
      <c r="D26" s="17">
        <v>21.3960917991994</v>
      </c>
      <c r="E26">
        <f t="shared" si="0"/>
        <v>17</v>
      </c>
      <c r="F26">
        <f t="shared" si="1"/>
        <v>17</v>
      </c>
      <c r="G26">
        <f t="shared" si="2"/>
        <v>18</v>
      </c>
    </row>
    <row r="27" spans="1:7" x14ac:dyDescent="0.25">
      <c r="A27" t="s">
        <v>132</v>
      </c>
      <c r="B27" s="17">
        <v>19.771534529077108</v>
      </c>
      <c r="C27" s="17">
        <v>21.060571045315541</v>
      </c>
      <c r="D27" s="17">
        <v>21.591140257916251</v>
      </c>
      <c r="E27">
        <f t="shared" si="0"/>
        <v>16</v>
      </c>
      <c r="F27">
        <f t="shared" si="1"/>
        <v>15</v>
      </c>
      <c r="G27">
        <f t="shared" si="2"/>
        <v>11</v>
      </c>
    </row>
    <row r="28" spans="1:7" x14ac:dyDescent="0.25">
      <c r="A28" t="s">
        <v>133</v>
      </c>
      <c r="B28" s="17">
        <v>19.816643318050879</v>
      </c>
      <c r="C28" s="17">
        <v>21.561780554596631</v>
      </c>
      <c r="D28" s="17">
        <v>21.571575930774369</v>
      </c>
      <c r="E28">
        <f t="shared" si="0"/>
        <v>15</v>
      </c>
      <c r="F28">
        <f t="shared" si="1"/>
        <v>6</v>
      </c>
      <c r="G28">
        <f t="shared" si="2"/>
        <v>12</v>
      </c>
    </row>
    <row r="29" spans="1:7" x14ac:dyDescent="0.25">
      <c r="A29" t="s">
        <v>134</v>
      </c>
      <c r="B29" s="17">
        <v>19.847295136752241</v>
      </c>
      <c r="C29" s="17">
        <v>21.05659106452357</v>
      </c>
      <c r="D29" s="17">
        <v>21.666512132545389</v>
      </c>
      <c r="E29">
        <f t="shared" si="0"/>
        <v>14</v>
      </c>
      <c r="F29">
        <f t="shared" si="1"/>
        <v>16</v>
      </c>
      <c r="G29">
        <f t="shared" si="2"/>
        <v>8</v>
      </c>
    </row>
    <row r="30" spans="1:7" x14ac:dyDescent="0.25">
      <c r="A30" t="s">
        <v>135</v>
      </c>
      <c r="B30" s="17">
        <v>19.87954754396759</v>
      </c>
      <c r="C30" s="17">
        <v>21.339534080550749</v>
      </c>
      <c r="D30" s="17">
        <v>21.393799499770669</v>
      </c>
      <c r="E30">
        <f t="shared" si="0"/>
        <v>13</v>
      </c>
      <c r="F30">
        <f t="shared" si="1"/>
        <v>9</v>
      </c>
      <c r="G30">
        <f t="shared" si="2"/>
        <v>19</v>
      </c>
    </row>
    <row r="31" spans="1:7" x14ac:dyDescent="0.25">
      <c r="A31" t="s">
        <v>136</v>
      </c>
      <c r="B31" s="17">
        <v>19.893312915860339</v>
      </c>
      <c r="C31" s="17">
        <v>21.089723499465869</v>
      </c>
      <c r="D31" s="17">
        <v>21.50117540221191</v>
      </c>
      <c r="E31">
        <f t="shared" si="0"/>
        <v>12</v>
      </c>
      <c r="F31">
        <f t="shared" si="1"/>
        <v>14</v>
      </c>
      <c r="G31">
        <f t="shared" si="2"/>
        <v>16</v>
      </c>
    </row>
    <row r="32" spans="1:7" x14ac:dyDescent="0.25">
      <c r="A32" t="s">
        <v>137</v>
      </c>
      <c r="B32" s="17">
        <v>19.948152674145138</v>
      </c>
      <c r="C32" s="17">
        <v>21.114320434384439</v>
      </c>
      <c r="D32" s="17">
        <v>21.485136111640099</v>
      </c>
      <c r="E32">
        <f t="shared" si="0"/>
        <v>11</v>
      </c>
      <c r="F32">
        <f t="shared" si="1"/>
        <v>13</v>
      </c>
      <c r="G32">
        <f t="shared" si="2"/>
        <v>17</v>
      </c>
    </row>
    <row r="33" spans="1:7" x14ac:dyDescent="0.25">
      <c r="A33" t="s">
        <v>138</v>
      </c>
      <c r="B33" s="17">
        <v>20.032832029823219</v>
      </c>
      <c r="C33" s="17">
        <v>22.172890928308171</v>
      </c>
      <c r="D33" s="17">
        <v>21.906755157562088</v>
      </c>
      <c r="E33">
        <f t="shared" si="0"/>
        <v>10</v>
      </c>
      <c r="F33">
        <f t="shared" si="1"/>
        <v>1</v>
      </c>
      <c r="G33">
        <f t="shared" si="2"/>
        <v>2</v>
      </c>
    </row>
    <row r="34" spans="1:7" x14ac:dyDescent="0.25">
      <c r="A34" t="s">
        <v>139</v>
      </c>
      <c r="B34" s="17">
        <v>20.06506806731279</v>
      </c>
      <c r="C34" s="17">
        <v>21.26670016465533</v>
      </c>
      <c r="D34" s="17">
        <v>21.662004855229029</v>
      </c>
      <c r="E34">
        <f t="shared" si="0"/>
        <v>9</v>
      </c>
      <c r="F34">
        <f t="shared" si="1"/>
        <v>12</v>
      </c>
      <c r="G34">
        <f t="shared" si="2"/>
        <v>9</v>
      </c>
    </row>
    <row r="35" spans="1:7" x14ac:dyDescent="0.25">
      <c r="A35" t="s">
        <v>140</v>
      </c>
      <c r="B35" s="17">
        <v>20.126908625730991</v>
      </c>
      <c r="C35" s="17">
        <v>21.32057122488602</v>
      </c>
      <c r="D35" s="17">
        <v>21.833206351650951</v>
      </c>
      <c r="E35">
        <f t="shared" si="0"/>
        <v>8</v>
      </c>
      <c r="F35">
        <f t="shared" si="1"/>
        <v>11</v>
      </c>
      <c r="G35">
        <f t="shared" si="2"/>
        <v>3</v>
      </c>
    </row>
    <row r="36" spans="1:7" x14ac:dyDescent="0.25">
      <c r="A36" t="s">
        <v>141</v>
      </c>
      <c r="B36" s="17">
        <v>20.223999947523399</v>
      </c>
      <c r="C36" s="17">
        <v>21.32684176334849</v>
      </c>
      <c r="D36" s="17">
        <v>21.567850457715021</v>
      </c>
      <c r="E36">
        <f t="shared" si="0"/>
        <v>7</v>
      </c>
      <c r="F36">
        <f t="shared" si="1"/>
        <v>10</v>
      </c>
      <c r="G36">
        <f t="shared" si="2"/>
        <v>13</v>
      </c>
    </row>
    <row r="37" spans="1:7" x14ac:dyDescent="0.25">
      <c r="A37" t="s">
        <v>142</v>
      </c>
      <c r="B37" s="17">
        <v>20.26720076623911</v>
      </c>
      <c r="C37" s="17">
        <v>21.608725763173361</v>
      </c>
      <c r="D37" s="17">
        <v>21.729160322362599</v>
      </c>
      <c r="E37">
        <f t="shared" si="0"/>
        <v>6</v>
      </c>
      <c r="F37">
        <f t="shared" si="1"/>
        <v>4</v>
      </c>
      <c r="G37">
        <f t="shared" si="2"/>
        <v>6</v>
      </c>
    </row>
    <row r="38" spans="1:7" x14ac:dyDescent="0.25">
      <c r="A38" t="s">
        <v>143</v>
      </c>
      <c r="B38" s="17">
        <v>20.34981883683626</v>
      </c>
      <c r="C38" s="17">
        <v>21.550025157044772</v>
      </c>
      <c r="D38" s="17">
        <v>21.92175893096632</v>
      </c>
      <c r="E38">
        <f t="shared" si="0"/>
        <v>5</v>
      </c>
      <c r="F38">
        <f t="shared" si="1"/>
        <v>8</v>
      </c>
      <c r="G38">
        <f t="shared" si="2"/>
        <v>1</v>
      </c>
    </row>
    <row r="39" spans="1:7" x14ac:dyDescent="0.25">
      <c r="A39" t="s">
        <v>144</v>
      </c>
      <c r="B39" s="17">
        <v>20.384966285816539</v>
      </c>
      <c r="C39" s="17">
        <v>21.603580376294651</v>
      </c>
      <c r="D39" s="17">
        <v>21.702597502334271</v>
      </c>
      <c r="E39">
        <f t="shared" si="0"/>
        <v>4</v>
      </c>
      <c r="F39">
        <f t="shared" si="1"/>
        <v>5</v>
      </c>
      <c r="G39">
        <f t="shared" si="2"/>
        <v>7</v>
      </c>
    </row>
    <row r="40" spans="1:7" x14ac:dyDescent="0.25">
      <c r="A40" t="s">
        <v>53</v>
      </c>
      <c r="B40" s="17">
        <v>20.48904150537355</v>
      </c>
      <c r="C40" s="17">
        <v>21.556226057294051</v>
      </c>
      <c r="D40" s="17">
        <v>21.593752293314999</v>
      </c>
      <c r="E40">
        <f t="shared" si="0"/>
        <v>3</v>
      </c>
      <c r="F40">
        <f t="shared" si="1"/>
        <v>7</v>
      </c>
      <c r="G40">
        <f t="shared" si="2"/>
        <v>10</v>
      </c>
    </row>
    <row r="41" spans="1:7" x14ac:dyDescent="0.25">
      <c r="A41" s="2" t="s">
        <v>94</v>
      </c>
      <c r="B41" s="21">
        <v>20.661136745913868</v>
      </c>
      <c r="C41" s="21">
        <v>21.732349494394331</v>
      </c>
      <c r="D41" s="21">
        <v>21.756098981598001</v>
      </c>
      <c r="E41" s="2">
        <f t="shared" si="0"/>
        <v>2</v>
      </c>
      <c r="F41" s="2">
        <f t="shared" si="1"/>
        <v>3</v>
      </c>
      <c r="G41" s="2">
        <f t="shared" si="2"/>
        <v>5</v>
      </c>
    </row>
    <row r="42" spans="1:7" x14ac:dyDescent="0.25">
      <c r="A42" t="s">
        <v>145</v>
      </c>
      <c r="B42" s="17">
        <v>20.723919977178038</v>
      </c>
      <c r="C42" s="17">
        <v>22.16866580095229</v>
      </c>
      <c r="D42" s="17">
        <v>21.829924850003788</v>
      </c>
      <c r="E42">
        <f t="shared" si="0"/>
        <v>1</v>
      </c>
      <c r="F42">
        <f t="shared" si="1"/>
        <v>2</v>
      </c>
      <c r="G42">
        <f t="shared" si="2"/>
        <v>4</v>
      </c>
    </row>
    <row r="44" spans="1:7" x14ac:dyDescent="0.25">
      <c r="A44" s="30" t="s">
        <v>146</v>
      </c>
      <c r="B44" s="21" t="s">
        <v>147</v>
      </c>
      <c r="C44" s="21" t="s">
        <v>147</v>
      </c>
      <c r="D44" s="21" t="s">
        <v>147</v>
      </c>
    </row>
    <row r="45" spans="1:7" x14ac:dyDescent="0.25">
      <c r="A45" t="str">
        <f>LOOKUP(B45,B10:B42,A10:A42)</f>
        <v>Nayarit</v>
      </c>
      <c r="B45" s="17">
        <f>MAX(B10:B42)</f>
        <v>20.723919977178038</v>
      </c>
    </row>
    <row r="46" spans="1:7" x14ac:dyDescent="0.25">
      <c r="A46" t="str">
        <f>LOOKUP(C46,C10:C42,A10:A42)</f>
        <v>Nayarit</v>
      </c>
      <c r="C46" s="17">
        <f>MAX(C10:C42)</f>
        <v>22.172890928308171</v>
      </c>
    </row>
    <row r="47" spans="1:7" x14ac:dyDescent="0.25">
      <c r="A47" t="str">
        <f>LOOKUP(D47,D10:D42,A10:A42)</f>
        <v>Michoacán</v>
      </c>
      <c r="D47" s="17">
        <f>MAX(D10:D42)</f>
        <v>21.92175893096632</v>
      </c>
    </row>
    <row r="48" spans="1:7" x14ac:dyDescent="0.25">
      <c r="B48" s="2" t="s">
        <v>148</v>
      </c>
      <c r="C48" s="2" t="s">
        <v>148</v>
      </c>
      <c r="D48" s="2" t="s">
        <v>148</v>
      </c>
    </row>
    <row r="49" spans="1:4" x14ac:dyDescent="0.25">
      <c r="A49" t="str">
        <f>LOOKUP(B49,B10:B42,A10:A42)</f>
        <v>Tamaulipas</v>
      </c>
      <c r="B49" s="17">
        <f>MIN(B10:B42)</f>
        <v>16.673814897758511</v>
      </c>
    </row>
    <row r="50" spans="1:4" x14ac:dyDescent="0.25">
      <c r="A50" t="str">
        <f>LOOKUP(C50,C10:C42,A10:A42)</f>
        <v>Tamaulipas</v>
      </c>
      <c r="C50" s="17">
        <f>MIN(C10:C42)</f>
        <v>18.5422634835646</v>
      </c>
    </row>
    <row r="51" spans="1:4" x14ac:dyDescent="0.25">
      <c r="A51" t="str">
        <f>LOOKUP(D51,C10:C42,A10:A42)</f>
        <v>Veracruz</v>
      </c>
      <c r="D51" s="17">
        <f xml:space="preserve"> MIN(D10:D42)</f>
        <v>20.202791756229988</v>
      </c>
    </row>
  </sheetData>
  <mergeCells count="1">
    <mergeCell ref="A3:B3"/>
  </mergeCells>
  <hyperlinks>
    <hyperlink ref="A3:B3" location="Índice!A1" display="Regresar al Índi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C16"/>
  <sheetViews>
    <sheetView workbookViewId="0">
      <selection activeCell="A3" sqref="A3:B3"/>
    </sheetView>
  </sheetViews>
  <sheetFormatPr baseColWidth="10" defaultRowHeight="15" x14ac:dyDescent="0.25"/>
  <sheetData>
    <row r="1" spans="1:3" x14ac:dyDescent="0.25">
      <c r="A1" s="43" t="s">
        <v>1279</v>
      </c>
    </row>
    <row r="2" spans="1:3" x14ac:dyDescent="0.25">
      <c r="A2" s="43" t="s">
        <v>317</v>
      </c>
    </row>
    <row r="3" spans="1:3" x14ac:dyDescent="0.25">
      <c r="A3" s="292" t="s">
        <v>1327</v>
      </c>
      <c r="B3" s="292"/>
    </row>
    <row r="5" spans="1:3" x14ac:dyDescent="0.25">
      <c r="A5" s="293" t="s">
        <v>304</v>
      </c>
      <c r="B5" s="293"/>
      <c r="C5" s="293"/>
    </row>
    <row r="6" spans="1:3" ht="30" x14ac:dyDescent="0.25">
      <c r="A6" s="35" t="s">
        <v>302</v>
      </c>
      <c r="B6" s="36" t="s">
        <v>305</v>
      </c>
      <c r="C6" s="36" t="s">
        <v>306</v>
      </c>
    </row>
    <row r="7" spans="1:3" x14ac:dyDescent="0.25">
      <c r="A7" s="37">
        <v>2011</v>
      </c>
      <c r="B7" s="37">
        <v>66</v>
      </c>
      <c r="C7" s="37">
        <v>14</v>
      </c>
    </row>
    <row r="8" spans="1:3" x14ac:dyDescent="0.25">
      <c r="A8" s="37">
        <v>2012</v>
      </c>
      <c r="B8" s="37">
        <v>73</v>
      </c>
      <c r="C8" s="37">
        <v>12</v>
      </c>
    </row>
    <row r="9" spans="1:3" x14ac:dyDescent="0.25">
      <c r="A9" s="37">
        <v>2013</v>
      </c>
      <c r="B9" s="37">
        <v>79</v>
      </c>
      <c r="C9" s="37">
        <v>15</v>
      </c>
    </row>
    <row r="10" spans="1:3" x14ac:dyDescent="0.25">
      <c r="A10" s="37">
        <v>2014</v>
      </c>
      <c r="B10" s="37">
        <v>76</v>
      </c>
      <c r="C10" s="37">
        <v>19</v>
      </c>
    </row>
    <row r="11" spans="1:3" x14ac:dyDescent="0.25">
      <c r="A11" s="37">
        <v>2015</v>
      </c>
      <c r="B11" s="37">
        <v>124</v>
      </c>
      <c r="C11" s="37">
        <v>26</v>
      </c>
    </row>
    <row r="12" spans="1:3" x14ac:dyDescent="0.25">
      <c r="A12" s="37">
        <v>2016</v>
      </c>
      <c r="B12" s="37">
        <v>143</v>
      </c>
      <c r="C12" s="37">
        <v>30</v>
      </c>
    </row>
    <row r="13" spans="1:3" x14ac:dyDescent="0.25">
      <c r="A13" s="37">
        <v>2017</v>
      </c>
      <c r="B13" s="37">
        <v>155</v>
      </c>
      <c r="C13" s="37">
        <v>37</v>
      </c>
    </row>
    <row r="14" spans="1:3" x14ac:dyDescent="0.25">
      <c r="A14" s="37">
        <v>2018</v>
      </c>
      <c r="B14" s="37">
        <v>76</v>
      </c>
      <c r="C14" s="37">
        <v>56</v>
      </c>
    </row>
    <row r="15" spans="1:3" x14ac:dyDescent="0.25">
      <c r="A15" s="37">
        <v>2019</v>
      </c>
      <c r="B15" s="37">
        <v>57</v>
      </c>
      <c r="C15" s="37">
        <v>20</v>
      </c>
    </row>
    <row r="16" spans="1:3" x14ac:dyDescent="0.25">
      <c r="A16" s="38" t="s">
        <v>307</v>
      </c>
      <c r="B16" s="38">
        <v>849</v>
      </c>
      <c r="C16" s="38">
        <v>229</v>
      </c>
    </row>
  </sheetData>
  <mergeCells count="2">
    <mergeCell ref="A5:C5"/>
    <mergeCell ref="A3:B3"/>
  </mergeCells>
  <hyperlinks>
    <hyperlink ref="A3:B3" location="Índice!A1" display="Regresar al Índic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Z65"/>
  <sheetViews>
    <sheetView zoomScale="96" zoomScaleNormal="96" workbookViewId="0">
      <selection activeCell="A5" sqref="A5:B5"/>
    </sheetView>
  </sheetViews>
  <sheetFormatPr baseColWidth="10" defaultRowHeight="15" x14ac:dyDescent="0.25"/>
  <cols>
    <col min="1" max="2" width="11.42578125" style="3"/>
    <col min="3" max="3" width="12.5703125" style="3" bestFit="1" customWidth="1"/>
    <col min="4" max="4" width="16.7109375" style="3" bestFit="1" customWidth="1"/>
    <col min="5" max="5" width="13.42578125" style="3" bestFit="1" customWidth="1"/>
    <col min="6" max="6" width="18.28515625" style="3" bestFit="1" customWidth="1"/>
    <col min="7" max="7" width="12.5703125" style="3" bestFit="1" customWidth="1"/>
    <col min="8" max="8" width="16.7109375" style="3" bestFit="1" customWidth="1"/>
    <col min="9" max="9" width="13.42578125" style="3" bestFit="1" customWidth="1"/>
    <col min="10" max="10" width="18.28515625" style="3" bestFit="1" customWidth="1"/>
    <col min="11" max="11" width="12.5703125" style="3" bestFit="1" customWidth="1"/>
    <col min="12" max="12" width="16.7109375" style="3" bestFit="1" customWidth="1"/>
    <col min="13" max="13" width="13.42578125" style="3" bestFit="1" customWidth="1"/>
    <col min="14" max="14" width="18.28515625" style="3" bestFit="1" customWidth="1"/>
    <col min="15" max="15" width="12.5703125" style="3" bestFit="1" customWidth="1"/>
    <col min="16" max="18" width="11.5703125" style="3" bestFit="1" customWidth="1"/>
    <col min="19" max="19" width="12.5703125" style="3" bestFit="1" customWidth="1"/>
    <col min="20" max="20" width="16.7109375" style="3" bestFit="1" customWidth="1"/>
    <col min="21" max="21" width="13.42578125" style="3" bestFit="1" customWidth="1"/>
    <col min="22" max="22" width="18.28515625" style="3" bestFit="1" customWidth="1"/>
    <col min="23" max="16384" width="11.42578125" style="3"/>
  </cols>
  <sheetData>
    <row r="1" spans="1:26" x14ac:dyDescent="0.25">
      <c r="A1" s="32" t="s">
        <v>1304</v>
      </c>
    </row>
    <row r="2" spans="1:26" x14ac:dyDescent="0.25">
      <c r="A2" s="32" t="s">
        <v>149</v>
      </c>
    </row>
    <row r="3" spans="1:26" x14ac:dyDescent="0.25">
      <c r="A3" s="32" t="s">
        <v>150</v>
      </c>
    </row>
    <row r="4" spans="1:26" x14ac:dyDescent="0.25">
      <c r="A4" s="31" t="s">
        <v>151</v>
      </c>
    </row>
    <row r="5" spans="1:26" x14ac:dyDescent="0.25">
      <c r="A5" s="292" t="s">
        <v>1327</v>
      </c>
      <c r="B5" s="292"/>
    </row>
    <row r="9" spans="1:26" x14ac:dyDescent="0.25">
      <c r="C9" s="304" t="s">
        <v>152</v>
      </c>
      <c r="D9" s="304"/>
      <c r="E9" s="304"/>
      <c r="F9" s="304"/>
      <c r="G9" s="304" t="s">
        <v>153</v>
      </c>
      <c r="H9" s="304"/>
      <c r="I9" s="304"/>
      <c r="J9" s="304"/>
      <c r="K9" s="304" t="s">
        <v>154</v>
      </c>
      <c r="L9" s="304"/>
      <c r="M9" s="304"/>
      <c r="N9" s="304"/>
      <c r="O9" s="304" t="s">
        <v>155</v>
      </c>
      <c r="P9" s="304"/>
      <c r="Q9" s="304"/>
      <c r="R9" s="304"/>
      <c r="S9" s="304" t="s">
        <v>156</v>
      </c>
      <c r="T9" s="304"/>
      <c r="U9" s="304"/>
      <c r="V9" s="304"/>
      <c r="W9" s="304" t="s">
        <v>5</v>
      </c>
      <c r="X9" s="304"/>
      <c r="Y9" s="304"/>
      <c r="Z9" s="304"/>
    </row>
    <row r="10" spans="1:26" x14ac:dyDescent="0.25">
      <c r="C10" s="3" t="s">
        <v>157</v>
      </c>
      <c r="D10" s="3" t="s">
        <v>158</v>
      </c>
      <c r="E10" s="3" t="s">
        <v>159</v>
      </c>
      <c r="F10" s="3" t="s">
        <v>160</v>
      </c>
      <c r="G10" s="3" t="s">
        <v>157</v>
      </c>
      <c r="H10" s="3" t="s">
        <v>158</v>
      </c>
      <c r="I10" s="3" t="s">
        <v>159</v>
      </c>
      <c r="J10" s="3" t="s">
        <v>160</v>
      </c>
      <c r="K10" s="3" t="s">
        <v>157</v>
      </c>
      <c r="L10" s="3" t="s">
        <v>158</v>
      </c>
      <c r="M10" s="3" t="s">
        <v>159</v>
      </c>
      <c r="N10" s="3" t="s">
        <v>160</v>
      </c>
      <c r="O10" s="3" t="s">
        <v>157</v>
      </c>
      <c r="P10" s="3" t="s">
        <v>158</v>
      </c>
      <c r="Q10" s="3" t="s">
        <v>159</v>
      </c>
      <c r="R10" s="3" t="s">
        <v>160</v>
      </c>
      <c r="S10" s="3" t="s">
        <v>157</v>
      </c>
      <c r="T10" s="3" t="s">
        <v>158</v>
      </c>
      <c r="U10" s="3" t="s">
        <v>159</v>
      </c>
      <c r="V10" s="3" t="s">
        <v>160</v>
      </c>
      <c r="W10" s="3" t="s">
        <v>157</v>
      </c>
      <c r="X10" s="3" t="s">
        <v>158</v>
      </c>
      <c r="Y10" s="3" t="s">
        <v>159</v>
      </c>
      <c r="Z10" s="3" t="s">
        <v>160</v>
      </c>
    </row>
    <row r="11" spans="1:26" x14ac:dyDescent="0.25">
      <c r="A11" s="3">
        <v>2006</v>
      </c>
      <c r="B11" s="3" t="s">
        <v>161</v>
      </c>
      <c r="C11" s="33">
        <v>58.644742610000002</v>
      </c>
      <c r="D11" s="33">
        <v>2.2182543749454497</v>
      </c>
      <c r="E11" s="33">
        <v>6.0940919197088661</v>
      </c>
      <c r="F11" s="33">
        <v>1.4898942504313561</v>
      </c>
      <c r="G11" s="33">
        <v>54.701508259999997</v>
      </c>
      <c r="H11" s="33">
        <v>2.155400774532823</v>
      </c>
      <c r="I11" s="33">
        <v>7.487202606715293</v>
      </c>
      <c r="J11" s="33">
        <v>1.8214295381393297</v>
      </c>
      <c r="K11" s="33">
        <v>53.796898859999999</v>
      </c>
      <c r="L11" s="33">
        <v>2.5607212938634216</v>
      </c>
      <c r="M11" s="33">
        <v>6.6515967520520913</v>
      </c>
      <c r="N11" s="33">
        <v>1.6229599795834826</v>
      </c>
      <c r="O11" s="33">
        <v>51.801354609999997</v>
      </c>
      <c r="P11" s="33">
        <v>1.3071702339856106</v>
      </c>
      <c r="Q11" s="33">
        <v>9.8442601521824269</v>
      </c>
      <c r="R11" s="33">
        <v>2.3751007127300161</v>
      </c>
      <c r="S11" s="33">
        <v>42.684378950000003</v>
      </c>
      <c r="T11" s="33">
        <v>2.1741572381205998</v>
      </c>
      <c r="U11" s="33">
        <v>10.445550828525029</v>
      </c>
      <c r="V11" s="33">
        <v>2.5149151036861994</v>
      </c>
      <c r="W11" s="33">
        <v>52.088654130000002</v>
      </c>
      <c r="X11" s="33">
        <v>2.1576278081692823</v>
      </c>
      <c r="Y11" s="33">
        <v>7.4685685948577385</v>
      </c>
      <c r="Z11" s="33">
        <v>1.8170163032652953</v>
      </c>
    </row>
    <row r="12" spans="1:26" x14ac:dyDescent="0.25">
      <c r="B12" s="3" t="s">
        <v>162</v>
      </c>
      <c r="C12" s="33">
        <v>60.472921290000002</v>
      </c>
      <c r="D12" s="33">
        <v>3.1173786406699433</v>
      </c>
      <c r="E12" s="33">
        <v>6.6353399304297289</v>
      </c>
      <c r="F12" s="33">
        <v>1.6190871806157636</v>
      </c>
      <c r="G12" s="33">
        <v>56.127713589999999</v>
      </c>
      <c r="H12" s="33">
        <v>2.6072504677954189</v>
      </c>
      <c r="I12" s="33">
        <v>6.5352193935517944</v>
      </c>
      <c r="J12" s="33">
        <v>1.5952260906825666</v>
      </c>
      <c r="K12" s="33">
        <v>55.543466029999998</v>
      </c>
      <c r="L12" s="33">
        <v>3.2465945194075863</v>
      </c>
      <c r="M12" s="33">
        <v>7.2567077203463448</v>
      </c>
      <c r="N12" s="33">
        <v>1.766799278205422</v>
      </c>
      <c r="O12" s="33">
        <v>53.122794239999998</v>
      </c>
      <c r="P12" s="33">
        <v>2.5509750467894277</v>
      </c>
      <c r="Q12" s="33">
        <v>6.1370825875484147</v>
      </c>
      <c r="R12" s="33">
        <v>1.5001739356947041</v>
      </c>
      <c r="S12" s="33">
        <v>43.819951459999999</v>
      </c>
      <c r="T12" s="33">
        <v>2.6603936567290543</v>
      </c>
      <c r="U12" s="33">
        <v>7.9854277520631456</v>
      </c>
      <c r="V12" s="33">
        <v>1.9392157815436351</v>
      </c>
      <c r="W12" s="33">
        <v>53.452726030000001</v>
      </c>
      <c r="X12" s="33">
        <v>2.6187505182906579</v>
      </c>
      <c r="Y12" s="33">
        <v>6.5905720835558457</v>
      </c>
      <c r="Z12" s="33">
        <v>1.6084200225269241</v>
      </c>
    </row>
    <row r="13" spans="1:26" x14ac:dyDescent="0.25">
      <c r="B13" s="3" t="s">
        <v>163</v>
      </c>
      <c r="C13" s="33">
        <v>61.662042970000002</v>
      </c>
      <c r="D13" s="33">
        <v>1.9663704921704106</v>
      </c>
      <c r="E13" s="33">
        <v>7.2003171473502103</v>
      </c>
      <c r="F13" s="33">
        <v>1.7534205813904746</v>
      </c>
      <c r="G13" s="33">
        <v>56.681499469999999</v>
      </c>
      <c r="H13" s="33">
        <v>0.98665319604016588</v>
      </c>
      <c r="I13" s="33">
        <v>5.5416664632029988</v>
      </c>
      <c r="J13" s="33">
        <v>1.3575225800005475</v>
      </c>
      <c r="K13" s="33">
        <v>56.644427280000002</v>
      </c>
      <c r="L13" s="33">
        <v>1.9821615910778023</v>
      </c>
      <c r="M13" s="33">
        <v>7.5950371570448594</v>
      </c>
      <c r="N13" s="33">
        <v>1.8469575532460869</v>
      </c>
      <c r="O13" s="33">
        <v>53.711824890000003</v>
      </c>
      <c r="P13" s="33">
        <v>1.1088096144544979</v>
      </c>
      <c r="Q13" s="33">
        <v>4.6563490370826965</v>
      </c>
      <c r="R13" s="33">
        <v>1.1442958018323957</v>
      </c>
      <c r="S13" s="33">
        <v>44.42228712</v>
      </c>
      <c r="T13" s="33">
        <v>1.3745694368233918</v>
      </c>
      <c r="U13" s="33">
        <v>6.0218397076834407</v>
      </c>
      <c r="V13" s="33">
        <v>1.4726106706950626</v>
      </c>
      <c r="W13" s="33">
        <v>54.25530432</v>
      </c>
      <c r="X13" s="33">
        <v>1.501473076507942</v>
      </c>
      <c r="Y13" s="33">
        <v>6.1812710644244762</v>
      </c>
      <c r="Z13" s="33">
        <v>1.5107367802402738</v>
      </c>
    </row>
    <row r="14" spans="1:26" x14ac:dyDescent="0.25">
      <c r="B14" s="3" t="s">
        <v>164</v>
      </c>
      <c r="C14" s="33">
        <v>61.888096019999999</v>
      </c>
      <c r="D14" s="33">
        <v>0.36660000076542687</v>
      </c>
      <c r="E14" s="33">
        <v>7.871445251678777</v>
      </c>
      <c r="F14" s="33">
        <v>1.9123050006321751</v>
      </c>
      <c r="G14" s="33">
        <v>57.056020609999997</v>
      </c>
      <c r="H14" s="33">
        <v>0.66074670483660114</v>
      </c>
      <c r="I14" s="33">
        <v>6.5524669687518244</v>
      </c>
      <c r="J14" s="33">
        <v>1.5993377941646347</v>
      </c>
      <c r="K14" s="33">
        <v>57.201882249999997</v>
      </c>
      <c r="L14" s="33">
        <v>0.98413029625037396</v>
      </c>
      <c r="M14" s="33">
        <v>9.0521280454091126</v>
      </c>
      <c r="N14" s="33">
        <v>2.1900322492748758</v>
      </c>
      <c r="O14" s="33">
        <v>54.041005800000001</v>
      </c>
      <c r="P14" s="33">
        <v>0.61286487784422139</v>
      </c>
      <c r="Q14" s="33">
        <v>5.6872241163271164</v>
      </c>
      <c r="R14" s="33">
        <v>1.392451294849395</v>
      </c>
      <c r="S14" s="33">
        <v>44.833222360000001</v>
      </c>
      <c r="T14" s="33">
        <v>0.92506547195536637</v>
      </c>
      <c r="U14" s="33">
        <v>7.3178718675550591</v>
      </c>
      <c r="V14" s="33">
        <v>1.7813045454723397</v>
      </c>
      <c r="W14" s="33">
        <v>54.542989749999997</v>
      </c>
      <c r="X14" s="33">
        <v>0.53024387865048261</v>
      </c>
      <c r="Y14" s="33">
        <v>6.9711348755344016</v>
      </c>
      <c r="Z14" s="33">
        <v>1.6989925723143173</v>
      </c>
    </row>
    <row r="15" spans="1:26" x14ac:dyDescent="0.25">
      <c r="A15" s="3">
        <v>2007</v>
      </c>
      <c r="B15" s="3" t="s">
        <v>161</v>
      </c>
      <c r="C15" s="33">
        <v>63.186108730000001</v>
      </c>
      <c r="D15" s="33">
        <v>2.0973544081571482</v>
      </c>
      <c r="E15" s="33">
        <v>7.743858900022893</v>
      </c>
      <c r="F15" s="33">
        <v>1.8821571003537985</v>
      </c>
      <c r="G15" s="33">
        <v>58.65959771</v>
      </c>
      <c r="H15" s="33">
        <v>2.8105309183075855</v>
      </c>
      <c r="I15" s="33">
        <v>7.2357958233746134</v>
      </c>
      <c r="J15" s="33">
        <v>1.7618385338355136</v>
      </c>
      <c r="K15" s="33">
        <v>58.465580809999999</v>
      </c>
      <c r="L15" s="33">
        <v>2.2091905201248929</v>
      </c>
      <c r="M15" s="33">
        <v>8.6783477280905963</v>
      </c>
      <c r="N15" s="33">
        <v>2.1023544182676046</v>
      </c>
      <c r="O15" s="33">
        <v>55.113475579999999</v>
      </c>
      <c r="P15" s="33">
        <v>1.9845481484358274</v>
      </c>
      <c r="Q15" s="33">
        <v>6.3938887215134965</v>
      </c>
      <c r="R15" s="33">
        <v>1.5615150084404839</v>
      </c>
      <c r="S15" s="33">
        <v>46.109583919999999</v>
      </c>
      <c r="T15" s="33">
        <v>2.8469101545972375</v>
      </c>
      <c r="U15" s="33">
        <v>8.0244929275232977</v>
      </c>
      <c r="V15" s="33">
        <v>1.9484340003981693</v>
      </c>
      <c r="W15" s="33">
        <v>55.971493649999999</v>
      </c>
      <c r="X15" s="33">
        <v>2.6190421657257934</v>
      </c>
      <c r="Y15" s="33">
        <v>7.4542903533453275</v>
      </c>
      <c r="Z15" s="33">
        <v>1.8136342902645097</v>
      </c>
    </row>
    <row r="16" spans="1:26" x14ac:dyDescent="0.25">
      <c r="B16" s="3" t="s">
        <v>162</v>
      </c>
      <c r="C16" s="33">
        <v>64.467738220000001</v>
      </c>
      <c r="D16" s="33">
        <v>2.02834058903123</v>
      </c>
      <c r="E16" s="33">
        <v>6.60595989871684</v>
      </c>
      <c r="F16" s="33">
        <v>1.6120869672638927</v>
      </c>
      <c r="G16" s="33">
        <v>60.212352369999998</v>
      </c>
      <c r="H16" s="33">
        <v>2.6470598514440447</v>
      </c>
      <c r="I16" s="33">
        <v>7.2774009820484542</v>
      </c>
      <c r="J16" s="33">
        <v>1.7717074436526037</v>
      </c>
      <c r="K16" s="33">
        <v>59.858929600000003</v>
      </c>
      <c r="L16" s="33">
        <v>2.3831949853163614</v>
      </c>
      <c r="M16" s="33">
        <v>7.7695251637143858</v>
      </c>
      <c r="N16" s="33">
        <v>1.8882240371947523</v>
      </c>
      <c r="O16" s="33">
        <v>56.906230020000002</v>
      </c>
      <c r="P16" s="33">
        <v>3.2528422879042118</v>
      </c>
      <c r="Q16" s="33">
        <v>7.1220571773899399</v>
      </c>
      <c r="R16" s="33">
        <v>1.7348446088225611</v>
      </c>
      <c r="S16" s="33">
        <v>47.8724937</v>
      </c>
      <c r="T16" s="33">
        <v>3.8233044632513868</v>
      </c>
      <c r="U16" s="33">
        <v>9.2481668851214227</v>
      </c>
      <c r="V16" s="33">
        <v>2.2359271002075021</v>
      </c>
      <c r="W16" s="33">
        <v>57.568773729999997</v>
      </c>
      <c r="X16" s="33">
        <v>2.8537385298096352</v>
      </c>
      <c r="Y16" s="33">
        <v>7.7003513304258586</v>
      </c>
      <c r="Z16" s="33">
        <v>1.871870397086739</v>
      </c>
    </row>
    <row r="17" spans="1:26" x14ac:dyDescent="0.25">
      <c r="B17" s="3" t="s">
        <v>163</v>
      </c>
      <c r="C17" s="33">
        <v>65.387132780000002</v>
      </c>
      <c r="D17" s="33">
        <v>1.4261312485673194</v>
      </c>
      <c r="E17" s="33">
        <v>6.0411391361332889</v>
      </c>
      <c r="F17" s="33">
        <v>1.4772281856491265</v>
      </c>
      <c r="G17" s="33">
        <v>61.569019410000003</v>
      </c>
      <c r="H17" s="33">
        <v>2.2531374154980632</v>
      </c>
      <c r="I17" s="33">
        <v>8.6227781299025743</v>
      </c>
      <c r="J17" s="33">
        <v>2.0893001273803113</v>
      </c>
      <c r="K17" s="33">
        <v>60.993035239999998</v>
      </c>
      <c r="L17" s="33">
        <v>1.8946306717786632</v>
      </c>
      <c r="M17" s="33">
        <v>7.6770269712576056</v>
      </c>
      <c r="N17" s="33">
        <v>1.8663544236974694</v>
      </c>
      <c r="O17" s="33">
        <v>58.415298200000002</v>
      </c>
      <c r="P17" s="33">
        <v>2.6518505609484766</v>
      </c>
      <c r="Q17" s="33">
        <v>8.7568674488951892</v>
      </c>
      <c r="R17" s="33">
        <v>2.120791570967695</v>
      </c>
      <c r="S17" s="33">
        <v>49.206555520000002</v>
      </c>
      <c r="T17" s="33">
        <v>2.7866979906250533</v>
      </c>
      <c r="U17" s="33">
        <v>10.769973160265334</v>
      </c>
      <c r="V17" s="33">
        <v>2.5901140491900287</v>
      </c>
      <c r="W17" s="33">
        <v>58.674016819999999</v>
      </c>
      <c r="X17" s="33">
        <v>1.9198656118395663</v>
      </c>
      <c r="Y17" s="33">
        <v>8.1442958534307497</v>
      </c>
      <c r="Z17" s="33">
        <v>1.9766883436888927</v>
      </c>
    </row>
    <row r="18" spans="1:26" x14ac:dyDescent="0.25">
      <c r="B18" s="3" t="s">
        <v>164</v>
      </c>
      <c r="C18" s="33">
        <v>65.266816779999999</v>
      </c>
      <c r="D18" s="33">
        <v>-0.18400562141914767</v>
      </c>
      <c r="E18" s="33">
        <v>5.4594033057796976</v>
      </c>
      <c r="F18" s="33">
        <v>1.3377663350781166</v>
      </c>
      <c r="G18" s="33">
        <v>61.644021000000002</v>
      </c>
      <c r="H18" s="33">
        <v>0.12181709359466719</v>
      </c>
      <c r="I18" s="33">
        <v>8.0412204372975147</v>
      </c>
      <c r="J18" s="33">
        <v>1.9523804304212744</v>
      </c>
      <c r="K18" s="33">
        <v>60.771695370000003</v>
      </c>
      <c r="L18" s="33">
        <v>-0.36289367979319698</v>
      </c>
      <c r="M18" s="33">
        <v>6.240726667696328</v>
      </c>
      <c r="N18" s="33">
        <v>1.5249438883838007</v>
      </c>
      <c r="O18" s="33">
        <v>58.534513240000003</v>
      </c>
      <c r="P18" s="33">
        <v>0.20408188209848355</v>
      </c>
      <c r="Q18" s="33">
        <v>8.3149959433212572</v>
      </c>
      <c r="R18" s="33">
        <v>2.0169057574672689</v>
      </c>
      <c r="S18" s="33">
        <v>49.356866340000003</v>
      </c>
      <c r="T18" s="33">
        <v>0.30546909535031919</v>
      </c>
      <c r="U18" s="33">
        <v>10.089937198080978</v>
      </c>
      <c r="V18" s="33">
        <v>2.4322956559726716</v>
      </c>
      <c r="W18" s="33">
        <v>58.60738456</v>
      </c>
      <c r="X18" s="33">
        <v>-0.11356348791392579</v>
      </c>
      <c r="Y18" s="33">
        <v>7.4517272130283363</v>
      </c>
      <c r="Z18" s="33">
        <v>1.8130271368312911</v>
      </c>
    </row>
    <row r="19" spans="1:26" x14ac:dyDescent="0.25">
      <c r="A19" s="3">
        <v>2008</v>
      </c>
      <c r="B19" s="3" t="s">
        <v>161</v>
      </c>
      <c r="C19" s="33">
        <v>66.772838739999997</v>
      </c>
      <c r="D19" s="33">
        <v>2.3074849277182619</v>
      </c>
      <c r="E19" s="33">
        <v>5.6764533883965296</v>
      </c>
      <c r="F19" s="33">
        <v>1.3898679356635579</v>
      </c>
      <c r="G19" s="33">
        <v>62.632880450000002</v>
      </c>
      <c r="H19" s="33">
        <v>1.604144950245856</v>
      </c>
      <c r="I19" s="33">
        <v>6.773457192193888</v>
      </c>
      <c r="J19" s="33">
        <v>1.6519762258742299</v>
      </c>
      <c r="K19" s="33">
        <v>61.239561889999997</v>
      </c>
      <c r="L19" s="33">
        <v>0.76987570801085869</v>
      </c>
      <c r="M19" s="33">
        <v>4.7446395666790986</v>
      </c>
      <c r="N19" s="33">
        <v>1.1656209765681824</v>
      </c>
      <c r="O19" s="33">
        <v>58.871062260000002</v>
      </c>
      <c r="P19" s="33">
        <v>0.57495826200877342</v>
      </c>
      <c r="Q19" s="33">
        <v>6.8179091237780431</v>
      </c>
      <c r="R19" s="33">
        <v>1.6625545136214281</v>
      </c>
      <c r="S19" s="33">
        <v>50.218660470000003</v>
      </c>
      <c r="T19" s="33">
        <v>1.7460470931510041</v>
      </c>
      <c r="U19" s="33">
        <v>8.9115454980666087</v>
      </c>
      <c r="V19" s="33">
        <v>2.1570822154904246</v>
      </c>
      <c r="W19" s="33">
        <v>59.485070030000003</v>
      </c>
      <c r="X19" s="33">
        <v>1.4975680566353677</v>
      </c>
      <c r="Y19" s="33">
        <v>6.2774390156014714</v>
      </c>
      <c r="Z19" s="33">
        <v>1.5337134447635181</v>
      </c>
    </row>
    <row r="20" spans="1:26" x14ac:dyDescent="0.25">
      <c r="B20" s="3" t="s">
        <v>162</v>
      </c>
      <c r="C20" s="33">
        <v>69.251503580000005</v>
      </c>
      <c r="D20" s="33">
        <v>3.7120854628502897</v>
      </c>
      <c r="E20" s="33">
        <v>7.4204020368686008</v>
      </c>
      <c r="F20" s="33">
        <v>1.8056059910354527</v>
      </c>
      <c r="G20" s="33">
        <v>64.497613830000006</v>
      </c>
      <c r="H20" s="33">
        <v>2.9772435286424814</v>
      </c>
      <c r="I20" s="33">
        <v>7.1169142066854096</v>
      </c>
      <c r="J20" s="33">
        <v>1.7336235046926163</v>
      </c>
      <c r="K20" s="33">
        <v>62.738029650000001</v>
      </c>
      <c r="L20" s="33">
        <v>2.4468949707569632</v>
      </c>
      <c r="M20" s="33">
        <v>4.8098087774693488</v>
      </c>
      <c r="N20" s="33">
        <v>1.1813529177143067</v>
      </c>
      <c r="O20" s="33">
        <v>60.656294680000002</v>
      </c>
      <c r="P20" s="33">
        <v>3.0324447215096084</v>
      </c>
      <c r="Q20" s="33">
        <v>6.5899017711804397</v>
      </c>
      <c r="R20" s="33">
        <v>1.608260276827389</v>
      </c>
      <c r="S20" s="33">
        <v>51.836373649999999</v>
      </c>
      <c r="T20" s="33">
        <v>3.2213387710060326</v>
      </c>
      <c r="U20" s="33">
        <v>8.2800782738418288</v>
      </c>
      <c r="V20" s="33">
        <v>2.0086829271990236</v>
      </c>
      <c r="W20" s="33">
        <v>61.175790929999998</v>
      </c>
      <c r="X20" s="33">
        <v>2.8422609221899098</v>
      </c>
      <c r="Y20" s="33">
        <v>6.2655793519539982</v>
      </c>
      <c r="Z20" s="33">
        <v>1.5308807502263155</v>
      </c>
    </row>
    <row r="21" spans="1:26" x14ac:dyDescent="0.25">
      <c r="B21" s="3" t="s">
        <v>163</v>
      </c>
      <c r="C21" s="33">
        <v>71.442053310000006</v>
      </c>
      <c r="D21" s="33">
        <v>3.1631800275202071</v>
      </c>
      <c r="E21" s="33">
        <v>9.2601101662803451</v>
      </c>
      <c r="F21" s="33">
        <v>2.2387211570840337</v>
      </c>
      <c r="G21" s="33">
        <v>66.251993400000003</v>
      </c>
      <c r="H21" s="33">
        <v>2.7200689542160594</v>
      </c>
      <c r="I21" s="33">
        <v>7.6060558294995362</v>
      </c>
      <c r="J21" s="33">
        <v>1.8495649578280204</v>
      </c>
      <c r="K21" s="33">
        <v>63.988044520000003</v>
      </c>
      <c r="L21" s="33">
        <v>1.9924356518263631</v>
      </c>
      <c r="M21" s="33">
        <v>4.91041193181323</v>
      </c>
      <c r="N21" s="33">
        <v>1.2056242656297123</v>
      </c>
      <c r="O21" s="33">
        <v>62.280064719999999</v>
      </c>
      <c r="P21" s="33">
        <v>2.6770017004276392</v>
      </c>
      <c r="Q21" s="33">
        <v>6.6160177882991444</v>
      </c>
      <c r="R21" s="33">
        <v>1.6144835663741475</v>
      </c>
      <c r="S21" s="33">
        <v>53.219930210000001</v>
      </c>
      <c r="T21" s="33">
        <v>2.6690843949497722</v>
      </c>
      <c r="U21" s="33">
        <v>8.1561788822401162</v>
      </c>
      <c r="V21" s="33">
        <v>1.9794895593856054</v>
      </c>
      <c r="W21" s="33">
        <v>62.705439460000001</v>
      </c>
      <c r="X21" s="33">
        <v>2.5004147992958359</v>
      </c>
      <c r="Y21" s="33">
        <v>6.8708823061621738</v>
      </c>
      <c r="Z21" s="33">
        <v>1.6751563044962614</v>
      </c>
    </row>
    <row r="22" spans="1:26" x14ac:dyDescent="0.25">
      <c r="B22" s="3" t="s">
        <v>164</v>
      </c>
      <c r="C22" s="33">
        <v>72.616381720000007</v>
      </c>
      <c r="D22" s="33">
        <v>1.6437495222938026</v>
      </c>
      <c r="E22" s="33">
        <v>11.260798829478325</v>
      </c>
      <c r="F22" s="33">
        <v>2.7035708047904894</v>
      </c>
      <c r="G22" s="33">
        <v>66.857036140000005</v>
      </c>
      <c r="H22" s="33">
        <v>0.91324458170944922</v>
      </c>
      <c r="I22" s="33">
        <v>8.4566435729427791</v>
      </c>
      <c r="J22" s="33">
        <v>2.050242258175472</v>
      </c>
      <c r="K22" s="33">
        <v>64.609874669999996</v>
      </c>
      <c r="L22" s="33">
        <v>0.97179114421230839</v>
      </c>
      <c r="M22" s="33">
        <v>6.3157351076545964</v>
      </c>
      <c r="N22" s="33">
        <v>1.5428588926583053</v>
      </c>
      <c r="O22" s="33">
        <v>63.290505840000002</v>
      </c>
      <c r="P22" s="33">
        <v>1.6224150128018699</v>
      </c>
      <c r="Q22" s="33">
        <v>8.1251083108861533</v>
      </c>
      <c r="R22" s="33">
        <v>1.9721647295882105</v>
      </c>
      <c r="S22" s="33">
        <v>53.981779469999999</v>
      </c>
      <c r="T22" s="33">
        <v>1.4315111970155225</v>
      </c>
      <c r="U22" s="33">
        <v>9.3703540620686745</v>
      </c>
      <c r="V22" s="33">
        <v>2.2645012259867592</v>
      </c>
      <c r="W22" s="33">
        <v>63.359029020000001</v>
      </c>
      <c r="X22" s="33">
        <v>1.0423171667857112</v>
      </c>
      <c r="Y22" s="33">
        <v>8.1075866047826359</v>
      </c>
      <c r="Z22" s="33">
        <v>1.9680333235793768</v>
      </c>
    </row>
    <row r="23" spans="1:26" x14ac:dyDescent="0.25">
      <c r="A23" s="3">
        <v>2009</v>
      </c>
      <c r="B23" s="3" t="s">
        <v>161</v>
      </c>
      <c r="C23" s="33">
        <v>73.382333259999996</v>
      </c>
      <c r="D23" s="33">
        <v>1.0547916625113674</v>
      </c>
      <c r="E23" s="33">
        <v>9.898477651573323</v>
      </c>
      <c r="F23" s="33">
        <v>2.3877310833970267</v>
      </c>
      <c r="G23" s="33">
        <v>67.784110400000003</v>
      </c>
      <c r="H23" s="33">
        <v>1.3866517475568108</v>
      </c>
      <c r="I23" s="33">
        <v>8.2244819541905656</v>
      </c>
      <c r="J23" s="33">
        <v>1.9955863360856974</v>
      </c>
      <c r="K23" s="33">
        <v>65.658636290000004</v>
      </c>
      <c r="L23" s="33">
        <v>1.6232218764649309</v>
      </c>
      <c r="M23" s="33">
        <v>7.2160450917948316</v>
      </c>
      <c r="N23" s="33">
        <v>1.7571525761884477</v>
      </c>
      <c r="O23" s="33">
        <v>63.991083430000003</v>
      </c>
      <c r="P23" s="33">
        <v>1.1069236699910112</v>
      </c>
      <c r="Q23" s="33">
        <v>8.6970082982158239</v>
      </c>
      <c r="R23" s="33">
        <v>2.1067369965747762</v>
      </c>
      <c r="S23" s="33">
        <v>54.537616450000002</v>
      </c>
      <c r="T23" s="33">
        <v>1.0296751708766871</v>
      </c>
      <c r="U23" s="33">
        <v>8.6003010426375148</v>
      </c>
      <c r="V23" s="33">
        <v>2.0840184354770308</v>
      </c>
      <c r="W23" s="33">
        <v>64.229796690000001</v>
      </c>
      <c r="X23" s="33">
        <v>1.3743387224654846</v>
      </c>
      <c r="Y23" s="33">
        <v>7.976331973059958</v>
      </c>
      <c r="Z23" s="33">
        <v>1.9370690894225717</v>
      </c>
    </row>
    <row r="24" spans="1:26" x14ac:dyDescent="0.25">
      <c r="B24" s="3" t="s">
        <v>162</v>
      </c>
      <c r="C24" s="33">
        <v>74.141840290000005</v>
      </c>
      <c r="D24" s="33">
        <v>1.0349998375072333</v>
      </c>
      <c r="E24" s="33">
        <v>7.0617047388012777</v>
      </c>
      <c r="F24" s="33">
        <v>1.7205122580345344</v>
      </c>
      <c r="G24" s="33">
        <v>68.658682529999993</v>
      </c>
      <c r="H24" s="33">
        <v>1.2902317738465063</v>
      </c>
      <c r="I24" s="33">
        <v>6.4515079751129356</v>
      </c>
      <c r="J24" s="33">
        <v>1.5752627685093001</v>
      </c>
      <c r="K24" s="33">
        <v>66.731746150000006</v>
      </c>
      <c r="L24" s="33">
        <v>1.6343773197790901</v>
      </c>
      <c r="M24" s="33">
        <v>6.3657027839094882</v>
      </c>
      <c r="N24" s="33">
        <v>1.5547879045868518</v>
      </c>
      <c r="O24" s="33">
        <v>64.457669289999998</v>
      </c>
      <c r="P24" s="33">
        <v>0.72914199133757851</v>
      </c>
      <c r="Q24" s="33">
        <v>6.267073565991188</v>
      </c>
      <c r="R24" s="33">
        <v>1.5312376580515208</v>
      </c>
      <c r="S24" s="33">
        <v>55.156211239999998</v>
      </c>
      <c r="T24" s="33">
        <v>1.1342534387565717</v>
      </c>
      <c r="U24" s="33">
        <v>6.404455705978962</v>
      </c>
      <c r="V24" s="33">
        <v>1.5640366734428479</v>
      </c>
      <c r="W24" s="33">
        <v>65.037221869999996</v>
      </c>
      <c r="X24" s="33">
        <v>1.2570881765311626</v>
      </c>
      <c r="Y24" s="33">
        <v>6.3120245464720171</v>
      </c>
      <c r="Z24" s="33">
        <v>1.5419728857055226</v>
      </c>
    </row>
    <row r="25" spans="1:26" x14ac:dyDescent="0.25">
      <c r="B25" s="3" t="s">
        <v>163</v>
      </c>
      <c r="C25" s="33">
        <v>73.907315920000002</v>
      </c>
      <c r="D25" s="33">
        <v>-0.31631851742912609</v>
      </c>
      <c r="E25" s="33">
        <v>3.4507163439196908</v>
      </c>
      <c r="F25" s="33">
        <v>0.85173536794478366</v>
      </c>
      <c r="G25" s="33">
        <v>68.874321289999997</v>
      </c>
      <c r="H25" s="33">
        <v>0.31407354766206375</v>
      </c>
      <c r="I25" s="33">
        <v>3.9581116815120554</v>
      </c>
      <c r="J25" s="33">
        <v>0.97517059437837172</v>
      </c>
      <c r="K25" s="33">
        <v>66.781121830000004</v>
      </c>
      <c r="L25" s="33">
        <v>7.3991290275854382E-2</v>
      </c>
      <c r="M25" s="33">
        <v>4.364998697728617</v>
      </c>
      <c r="N25" s="33">
        <v>1.0738288906023241</v>
      </c>
      <c r="O25" s="33">
        <v>64.25761996</v>
      </c>
      <c r="P25" s="33">
        <v>-0.3103576846689271</v>
      </c>
      <c r="Q25" s="33">
        <v>3.1752620182569302</v>
      </c>
      <c r="R25" s="33">
        <v>0.7845347016885551</v>
      </c>
      <c r="S25" s="33">
        <v>55.28010725</v>
      </c>
      <c r="T25" s="33">
        <v>0.22462748476486105</v>
      </c>
      <c r="U25" s="33">
        <v>3.8710630244548794</v>
      </c>
      <c r="V25" s="33">
        <v>0.95402622618225852</v>
      </c>
      <c r="W25" s="33">
        <v>65.20043656</v>
      </c>
      <c r="X25" s="33">
        <v>0.25095581469676276</v>
      </c>
      <c r="Y25" s="33">
        <v>3.9789165365654799</v>
      </c>
      <c r="Z25" s="33">
        <v>0.98022218706874664</v>
      </c>
    </row>
    <row r="26" spans="1:26" x14ac:dyDescent="0.25">
      <c r="B26" s="3" t="s">
        <v>164</v>
      </c>
      <c r="C26" s="33">
        <v>73.447182999999995</v>
      </c>
      <c r="D26" s="33">
        <v>-0.6225810182283853</v>
      </c>
      <c r="E26" s="33">
        <v>1.1440962222593942</v>
      </c>
      <c r="F26" s="33">
        <v>0.28480503513446109</v>
      </c>
      <c r="G26" s="33">
        <v>68.820660360000005</v>
      </c>
      <c r="H26" s="33">
        <v>-7.7911373927086469E-2</v>
      </c>
      <c r="I26" s="33">
        <v>2.9370494616125731</v>
      </c>
      <c r="J26" s="33">
        <v>0.72631106447109683</v>
      </c>
      <c r="K26" s="33">
        <v>66.139770889999994</v>
      </c>
      <c r="L26" s="33">
        <v>-0.96037760736132904</v>
      </c>
      <c r="M26" s="33">
        <v>2.3678984486722232</v>
      </c>
      <c r="N26" s="33">
        <v>0.58678954846229647</v>
      </c>
      <c r="O26" s="33">
        <v>64.094076599999994</v>
      </c>
      <c r="P26" s="33">
        <v>-0.25451200978469091</v>
      </c>
      <c r="Q26" s="33">
        <v>1.2696545071569476</v>
      </c>
      <c r="R26" s="33">
        <v>0.31591345180608243</v>
      </c>
      <c r="S26" s="33">
        <v>55.415270159999999</v>
      </c>
      <c r="T26" s="33">
        <v>0.24450551332821924</v>
      </c>
      <c r="U26" s="33">
        <v>2.6555084031578691</v>
      </c>
      <c r="V26" s="33">
        <v>0.65736668291869194</v>
      </c>
      <c r="W26" s="33">
        <v>65.151277809999996</v>
      </c>
      <c r="X26" s="33">
        <v>-7.5396350996459471E-2</v>
      </c>
      <c r="Y26" s="33">
        <v>2.828718838848121</v>
      </c>
      <c r="Z26" s="33">
        <v>0.6997995872727758</v>
      </c>
    </row>
    <row r="27" spans="1:26" x14ac:dyDescent="0.25">
      <c r="A27" s="3">
        <v>2010</v>
      </c>
      <c r="B27" s="3" t="s">
        <v>161</v>
      </c>
      <c r="C27" s="33">
        <v>73.803824550000002</v>
      </c>
      <c r="D27" s="33">
        <v>0.48557553255650365</v>
      </c>
      <c r="E27" s="33">
        <v>0.57437706226459717</v>
      </c>
      <c r="F27" s="33">
        <v>0.14328600808031222</v>
      </c>
      <c r="G27" s="33">
        <v>69.119847289999996</v>
      </c>
      <c r="H27" s="33">
        <v>0.43473417493373745</v>
      </c>
      <c r="I27" s="33">
        <v>1.9705752308582181</v>
      </c>
      <c r="J27" s="33">
        <v>0.48904462748100563</v>
      </c>
      <c r="K27" s="33">
        <v>66.239880510000006</v>
      </c>
      <c r="L27" s="33">
        <v>0.15136069970140831</v>
      </c>
      <c r="M27" s="33">
        <v>0.88525173966875759</v>
      </c>
      <c r="N27" s="33">
        <v>0.22058201467414218</v>
      </c>
      <c r="O27" s="33">
        <v>65.822424799999993</v>
      </c>
      <c r="P27" s="33">
        <v>2.6965802328135835</v>
      </c>
      <c r="Q27" s="33">
        <v>2.8618696103235974</v>
      </c>
      <c r="R27" s="33">
        <v>0.70791471448248267</v>
      </c>
      <c r="S27" s="33">
        <v>56.439868830000002</v>
      </c>
      <c r="T27" s="33">
        <v>1.8489464493120611</v>
      </c>
      <c r="U27" s="33">
        <v>3.4879639115581451</v>
      </c>
      <c r="V27" s="33">
        <v>0.86081209277681925</v>
      </c>
      <c r="W27" s="33">
        <v>65.654706300000001</v>
      </c>
      <c r="X27" s="33">
        <v>0.77270700886042931</v>
      </c>
      <c r="Y27" s="33">
        <v>2.2184557377274761</v>
      </c>
      <c r="Z27" s="33">
        <v>0.55005879848217809</v>
      </c>
    </row>
    <row r="28" spans="1:26" x14ac:dyDescent="0.25">
      <c r="B28" s="3" t="s">
        <v>162</v>
      </c>
      <c r="C28" s="33">
        <v>73.876114049999998</v>
      </c>
      <c r="D28" s="33">
        <v>9.7948176047468749E-2</v>
      </c>
      <c r="E28" s="33">
        <v>-0.35840254161568774</v>
      </c>
      <c r="F28" s="33">
        <v>-8.9721311902379863E-2</v>
      </c>
      <c r="G28" s="33">
        <v>69.495066429999994</v>
      </c>
      <c r="H28" s="33">
        <v>0.54285296439635644</v>
      </c>
      <c r="I28" s="33">
        <v>1.2181764478724766</v>
      </c>
      <c r="J28" s="33">
        <v>0.30316270913663956</v>
      </c>
      <c r="K28" s="33">
        <v>66.428298859999998</v>
      </c>
      <c r="L28" s="33">
        <v>0.28444850526496701</v>
      </c>
      <c r="M28" s="33">
        <v>-0.45472703399356273</v>
      </c>
      <c r="N28" s="33">
        <v>-0.11387612745452635</v>
      </c>
      <c r="O28" s="33">
        <v>67.409480790000003</v>
      </c>
      <c r="P28" s="33">
        <v>2.4111174798288726</v>
      </c>
      <c r="Q28" s="33">
        <v>4.5794573904302638</v>
      </c>
      <c r="R28" s="33">
        <v>1.1257128511467096</v>
      </c>
      <c r="S28" s="33">
        <v>57.572705419999998</v>
      </c>
      <c r="T28" s="33">
        <v>2.0071566668805829</v>
      </c>
      <c r="U28" s="33">
        <v>4.381182328650457</v>
      </c>
      <c r="V28" s="33">
        <v>1.07774698204266</v>
      </c>
      <c r="W28" s="33">
        <v>66.354193339999995</v>
      </c>
      <c r="X28" s="33">
        <v>1.0654027402145161</v>
      </c>
      <c r="Y28" s="33">
        <v>2.024950377850443</v>
      </c>
      <c r="Z28" s="33">
        <v>0.50243823211364447</v>
      </c>
    </row>
    <row r="29" spans="1:26" x14ac:dyDescent="0.25">
      <c r="B29" s="3" t="s">
        <v>163</v>
      </c>
      <c r="C29" s="33">
        <v>74.399051790000001</v>
      </c>
      <c r="D29" s="33">
        <v>0.70785767054026838</v>
      </c>
      <c r="E29" s="33">
        <v>0.66534126409389938</v>
      </c>
      <c r="F29" s="33">
        <v>0.16592190785706951</v>
      </c>
      <c r="G29" s="33">
        <v>69.87098159</v>
      </c>
      <c r="H29" s="33">
        <v>0.54092352063388471</v>
      </c>
      <c r="I29" s="33">
        <v>1.4470709566828166</v>
      </c>
      <c r="J29" s="33">
        <v>0.3598210089583942</v>
      </c>
      <c r="K29" s="33">
        <v>67.04475454</v>
      </c>
      <c r="L29" s="33">
        <v>0.92800160560968514</v>
      </c>
      <c r="M29" s="33">
        <v>0.39477131077718663</v>
      </c>
      <c r="N29" s="33">
        <v>9.8547059123577085E-2</v>
      </c>
      <c r="O29" s="33">
        <v>68.484785700000003</v>
      </c>
      <c r="P29" s="33">
        <v>1.5951834925859831</v>
      </c>
      <c r="Q29" s="33">
        <v>6.5784660910743087</v>
      </c>
      <c r="R29" s="33">
        <v>1.605534863132374</v>
      </c>
      <c r="S29" s="33">
        <v>58.59828761</v>
      </c>
      <c r="T29" s="33">
        <v>1.7813687623644769</v>
      </c>
      <c r="U29" s="33">
        <v>6.0024853877250761</v>
      </c>
      <c r="V29" s="33">
        <v>1.4679793894481818</v>
      </c>
      <c r="W29" s="33">
        <v>67.191454070000006</v>
      </c>
      <c r="X29" s="33">
        <v>1.2618053025072129</v>
      </c>
      <c r="Y29" s="33">
        <v>3.0536873908318052</v>
      </c>
      <c r="Z29" s="33">
        <v>0.75483218396275031</v>
      </c>
    </row>
    <row r="30" spans="1:26" x14ac:dyDescent="0.25">
      <c r="B30" s="3" t="s">
        <v>164</v>
      </c>
      <c r="C30" s="33">
        <v>74.728235519999998</v>
      </c>
      <c r="D30" s="33">
        <v>0.44245688900599323</v>
      </c>
      <c r="E30" s="33">
        <v>1.7441819654267832</v>
      </c>
      <c r="F30" s="33">
        <v>0.43322213056029568</v>
      </c>
      <c r="G30" s="33">
        <v>70.431644849999998</v>
      </c>
      <c r="H30" s="33">
        <v>0.80242648269912564</v>
      </c>
      <c r="I30" s="33">
        <v>2.3408442778272587</v>
      </c>
      <c r="J30" s="33">
        <v>0.58014302653137673</v>
      </c>
      <c r="K30" s="33">
        <v>68.088983799999994</v>
      </c>
      <c r="L30" s="33">
        <v>1.5575107510864106</v>
      </c>
      <c r="M30" s="33">
        <v>2.9471116754272053</v>
      </c>
      <c r="N30" s="33">
        <v>0.72877250214946621</v>
      </c>
      <c r="O30" s="33">
        <v>69.338174780000003</v>
      </c>
      <c r="P30" s="33">
        <v>1.246100241502246</v>
      </c>
      <c r="Q30" s="33">
        <v>8.1818764824829628</v>
      </c>
      <c r="R30" s="33">
        <v>1.9855465288531216</v>
      </c>
      <c r="S30" s="33">
        <v>59.39735769</v>
      </c>
      <c r="T30" s="33">
        <v>1.3636406669734091</v>
      </c>
      <c r="U30" s="33">
        <v>7.1859029442652878</v>
      </c>
      <c r="V30" s="33">
        <v>1.74999995618077</v>
      </c>
      <c r="W30" s="33">
        <v>68.021551079999995</v>
      </c>
      <c r="X30" s="33">
        <v>1.2354205181140943</v>
      </c>
      <c r="Y30" s="33">
        <v>4.4055517658004195</v>
      </c>
      <c r="Z30" s="33">
        <v>1.0836460150956073</v>
      </c>
    </row>
    <row r="31" spans="1:26" x14ac:dyDescent="0.25">
      <c r="A31" s="3">
        <v>2011</v>
      </c>
      <c r="B31" s="3" t="s">
        <v>161</v>
      </c>
      <c r="C31" s="33">
        <v>75.411858480000006</v>
      </c>
      <c r="D31" s="33">
        <v>0.91481212588921945</v>
      </c>
      <c r="E31" s="33">
        <v>2.1787948521700296</v>
      </c>
      <c r="F31" s="33">
        <v>0.54030399266142837</v>
      </c>
      <c r="G31" s="33">
        <v>71.427505839999995</v>
      </c>
      <c r="H31" s="33">
        <v>1.4139397029856449</v>
      </c>
      <c r="I31" s="33">
        <v>3.3386337506186248</v>
      </c>
      <c r="J31" s="33">
        <v>0.82440757377555407</v>
      </c>
      <c r="K31" s="33">
        <v>69.531131200000004</v>
      </c>
      <c r="L31" s="33">
        <v>2.1180333726760869</v>
      </c>
      <c r="M31" s="33">
        <v>4.9686845215596742</v>
      </c>
      <c r="N31" s="33">
        <v>1.21967502974063</v>
      </c>
      <c r="O31" s="33">
        <v>70.471694200000002</v>
      </c>
      <c r="P31" s="33">
        <v>1.6347696252410726</v>
      </c>
      <c r="Q31" s="33">
        <v>7.0633517591105255</v>
      </c>
      <c r="R31" s="33">
        <v>1.7209034688401958</v>
      </c>
      <c r="S31" s="33">
        <v>60.536332469999998</v>
      </c>
      <c r="T31" s="33">
        <v>1.9175512586677712</v>
      </c>
      <c r="U31" s="33">
        <v>7.258102693928592</v>
      </c>
      <c r="V31" s="33">
        <v>1.767130169641451</v>
      </c>
      <c r="W31" s="33">
        <v>69.336019539999995</v>
      </c>
      <c r="X31" s="33">
        <v>1.9324294126343178</v>
      </c>
      <c r="Y31" s="33">
        <v>5.6070820318329551</v>
      </c>
      <c r="Z31" s="33">
        <v>1.3732244816103245</v>
      </c>
    </row>
    <row r="32" spans="1:26" x14ac:dyDescent="0.25">
      <c r="B32" s="3" t="s">
        <v>162</v>
      </c>
      <c r="C32" s="33">
        <v>76.155771250000001</v>
      </c>
      <c r="D32" s="33">
        <v>0.98646656506586883</v>
      </c>
      <c r="E32" s="33">
        <v>3.0857838549238181</v>
      </c>
      <c r="F32" s="33">
        <v>0.76267638707396834</v>
      </c>
      <c r="G32" s="33">
        <v>72.372403539999993</v>
      </c>
      <c r="H32" s="33">
        <v>1.3228765149893462</v>
      </c>
      <c r="I32" s="33">
        <v>4.140347304938885</v>
      </c>
      <c r="J32" s="33">
        <v>1.0193931876890661</v>
      </c>
      <c r="K32" s="33">
        <v>70.691434020000003</v>
      </c>
      <c r="L32" s="33">
        <v>1.6687529743511398</v>
      </c>
      <c r="M32" s="33">
        <v>6.4176491542929925</v>
      </c>
      <c r="N32" s="33">
        <v>1.5671848441615843</v>
      </c>
      <c r="O32" s="33">
        <v>71.455643660000007</v>
      </c>
      <c r="P32" s="33">
        <v>1.3962335816810834</v>
      </c>
      <c r="Q32" s="33">
        <v>6.0023646860668967</v>
      </c>
      <c r="R32" s="33">
        <v>1.4679505048457386</v>
      </c>
      <c r="S32" s="33">
        <v>61.670230650000001</v>
      </c>
      <c r="T32" s="33">
        <v>1.8730870102874553</v>
      </c>
      <c r="U32" s="33">
        <v>7.1171316340061574</v>
      </c>
      <c r="V32" s="33">
        <v>1.7336751297149622</v>
      </c>
      <c r="W32" s="33">
        <v>70.421700049999998</v>
      </c>
      <c r="X32" s="33">
        <v>1.5658246856436131</v>
      </c>
      <c r="Y32" s="33">
        <v>6.1299919496542232</v>
      </c>
      <c r="Z32" s="33">
        <v>1.4984786775601888</v>
      </c>
    </row>
    <row r="33" spans="1:26" x14ac:dyDescent="0.25">
      <c r="B33" s="3" t="s">
        <v>163</v>
      </c>
      <c r="C33" s="33">
        <v>76.457605830000006</v>
      </c>
      <c r="D33" s="33">
        <v>0.39633841932893432</v>
      </c>
      <c r="E33" s="33">
        <v>2.7669089732628827</v>
      </c>
      <c r="F33" s="33">
        <v>0.68466362951138393</v>
      </c>
      <c r="G33" s="33">
        <v>73.075973309999995</v>
      </c>
      <c r="H33" s="33">
        <v>0.97215200212488195</v>
      </c>
      <c r="I33" s="33">
        <v>4.5870140179320229</v>
      </c>
      <c r="J33" s="33">
        <v>1.1275395689756662</v>
      </c>
      <c r="K33" s="33">
        <v>71.428970509999999</v>
      </c>
      <c r="L33" s="33">
        <v>1.0433180486780547</v>
      </c>
      <c r="M33" s="33">
        <v>6.5392378569814946</v>
      </c>
      <c r="N33" s="33">
        <v>1.59618410937441</v>
      </c>
      <c r="O33" s="33">
        <v>72.251092909999997</v>
      </c>
      <c r="P33" s="33">
        <v>1.1132070320224008</v>
      </c>
      <c r="Q33" s="33">
        <v>5.4994801714039587</v>
      </c>
      <c r="R33" s="33">
        <v>1.3473926018610971</v>
      </c>
      <c r="S33" s="33">
        <v>62.795988620000003</v>
      </c>
      <c r="T33" s="33">
        <v>1.8254479643331711</v>
      </c>
      <c r="U33" s="33">
        <v>7.1635216338363561</v>
      </c>
      <c r="V33" s="33">
        <v>1.7446879780803171</v>
      </c>
      <c r="W33" s="33">
        <v>71.186199560000006</v>
      </c>
      <c r="X33" s="33">
        <v>1.0856021786710635</v>
      </c>
      <c r="Y33" s="33">
        <v>5.9453178165161935</v>
      </c>
      <c r="Z33" s="33">
        <v>1.4542960984182729</v>
      </c>
    </row>
    <row r="34" spans="1:26" x14ac:dyDescent="0.25">
      <c r="B34" s="3" t="s">
        <v>164</v>
      </c>
      <c r="C34" s="33">
        <v>76.488733690000004</v>
      </c>
      <c r="D34" s="33">
        <v>4.0712574847301397E-2</v>
      </c>
      <c r="E34" s="33">
        <v>2.3558674412014424</v>
      </c>
      <c r="F34" s="33">
        <v>0.58383399849613049</v>
      </c>
      <c r="G34" s="33">
        <v>73.594687070000006</v>
      </c>
      <c r="H34" s="33">
        <v>0.70982805497443735</v>
      </c>
      <c r="I34" s="33">
        <v>4.490939018585216</v>
      </c>
      <c r="J34" s="33">
        <v>1.1043072941767651</v>
      </c>
      <c r="K34" s="33">
        <v>71.934564480000006</v>
      </c>
      <c r="L34" s="33">
        <v>0.70782760326808525</v>
      </c>
      <c r="M34" s="33">
        <v>5.6478749797408634</v>
      </c>
      <c r="N34" s="33">
        <v>1.3830124468543259</v>
      </c>
      <c r="O34" s="33">
        <v>72.745110609999998</v>
      </c>
      <c r="P34" s="33">
        <v>0.68375117953631825</v>
      </c>
      <c r="Q34" s="33">
        <v>4.9135066517249859</v>
      </c>
      <c r="R34" s="33">
        <v>1.2063706157541487</v>
      </c>
      <c r="S34" s="33">
        <v>63.712702380000003</v>
      </c>
      <c r="T34" s="33">
        <v>1.4598285338691674</v>
      </c>
      <c r="U34" s="33">
        <v>7.265213231406964</v>
      </c>
      <c r="V34" s="33">
        <v>1.7688167578487457</v>
      </c>
      <c r="W34" s="33">
        <v>71.759843720000006</v>
      </c>
      <c r="X34" s="33">
        <v>0.80583619233176584</v>
      </c>
      <c r="Y34" s="33">
        <v>5.495747422171271</v>
      </c>
      <c r="Z34" s="33">
        <v>1.3464961296205447</v>
      </c>
    </row>
    <row r="35" spans="1:26" x14ac:dyDescent="0.25">
      <c r="A35" s="3">
        <v>2012</v>
      </c>
      <c r="B35" s="3" t="s">
        <v>161</v>
      </c>
      <c r="C35" s="33">
        <v>76.339368980000003</v>
      </c>
      <c r="D35" s="33">
        <v>-0.19527674573011078</v>
      </c>
      <c r="E35" s="33">
        <v>1.2299265907178114</v>
      </c>
      <c r="F35" s="33">
        <v>0.30607356276948217</v>
      </c>
      <c r="G35" s="33">
        <v>73.905828740000004</v>
      </c>
      <c r="H35" s="33">
        <v>0.42277735307720832</v>
      </c>
      <c r="I35" s="33">
        <v>3.4697038218743481</v>
      </c>
      <c r="J35" s="33">
        <v>0.85636266387776327</v>
      </c>
      <c r="K35" s="33">
        <v>72.103647100000003</v>
      </c>
      <c r="L35" s="33">
        <v>0.23505059246866633</v>
      </c>
      <c r="M35" s="33">
        <v>3.6998044697423182</v>
      </c>
      <c r="N35" s="33">
        <v>0.91238820858288161</v>
      </c>
      <c r="O35" s="33">
        <v>73.12374835</v>
      </c>
      <c r="P35" s="33">
        <v>0.52049922919210623</v>
      </c>
      <c r="Q35" s="33">
        <v>3.763289899733957</v>
      </c>
      <c r="R35" s="33">
        <v>0.92782940478541853</v>
      </c>
      <c r="S35" s="33">
        <v>64.585703839999994</v>
      </c>
      <c r="T35" s="33">
        <v>1.3702157142749583</v>
      </c>
      <c r="U35" s="33">
        <v>6.6891587329092728</v>
      </c>
      <c r="V35" s="33">
        <v>1.6319065302103919</v>
      </c>
      <c r="W35" s="33">
        <v>72.153617499999996</v>
      </c>
      <c r="X35" s="33">
        <v>0.54873834666704369</v>
      </c>
      <c r="Y35" s="33">
        <v>4.06368577067584</v>
      </c>
      <c r="Z35" s="33">
        <v>1.0007970320794479</v>
      </c>
    </row>
    <row r="36" spans="1:26" x14ac:dyDescent="0.25">
      <c r="B36" s="3" t="s">
        <v>162</v>
      </c>
      <c r="C36" s="33">
        <v>76.467885670000001</v>
      </c>
      <c r="D36" s="33">
        <v>0.16834916468024819</v>
      </c>
      <c r="E36" s="33">
        <v>0.40983685789932611</v>
      </c>
      <c r="F36" s="33">
        <v>0.1023021215198483</v>
      </c>
      <c r="G36" s="33">
        <v>74.110347009999998</v>
      </c>
      <c r="H36" s="33">
        <v>0.27672820058548542</v>
      </c>
      <c r="I36" s="33">
        <v>2.4013897355771086</v>
      </c>
      <c r="J36" s="33">
        <v>0.59501568148629946</v>
      </c>
      <c r="K36" s="33">
        <v>72.308608770000006</v>
      </c>
      <c r="L36" s="33">
        <v>0.28425978191608525</v>
      </c>
      <c r="M36" s="33">
        <v>2.2876530550256957</v>
      </c>
      <c r="N36" s="33">
        <v>0.56707145210914689</v>
      </c>
      <c r="O36" s="33">
        <v>73.434423240000001</v>
      </c>
      <c r="P36" s="33">
        <v>0.42486182260923488</v>
      </c>
      <c r="Q36" s="33">
        <v>2.7692418382170292</v>
      </c>
      <c r="R36" s="33">
        <v>0.68523502385922086</v>
      </c>
      <c r="S36" s="33">
        <v>65.278700220000005</v>
      </c>
      <c r="T36" s="33">
        <v>1.0729872693139519</v>
      </c>
      <c r="U36" s="33">
        <v>5.8512341075539709</v>
      </c>
      <c r="V36" s="33">
        <v>1.431764718537365</v>
      </c>
      <c r="W36" s="33">
        <v>72.579566990000004</v>
      </c>
      <c r="X36" s="33">
        <v>0.59033698483657027</v>
      </c>
      <c r="Y36" s="33">
        <v>3.0642073941241188</v>
      </c>
      <c r="Z36" s="33">
        <v>0.75740341799597211</v>
      </c>
    </row>
    <row r="37" spans="1:26" x14ac:dyDescent="0.25">
      <c r="B37" s="3" t="s">
        <v>163</v>
      </c>
      <c r="C37" s="33">
        <v>76.973255839999993</v>
      </c>
      <c r="D37" s="33">
        <v>0.66089204058934481</v>
      </c>
      <c r="E37" s="33">
        <v>0.67442604879168755</v>
      </c>
      <c r="F37" s="33">
        <v>0.1681817597294577</v>
      </c>
      <c r="G37" s="33">
        <v>74.664357030000005</v>
      </c>
      <c r="H37" s="33">
        <v>0.74754746449270382</v>
      </c>
      <c r="I37" s="33">
        <v>2.1736059720502521</v>
      </c>
      <c r="J37" s="33">
        <v>0.53902754993069291</v>
      </c>
      <c r="K37" s="33">
        <v>72.837043949999995</v>
      </c>
      <c r="L37" s="33">
        <v>0.73080534806144737</v>
      </c>
      <c r="M37" s="33">
        <v>1.9712918021167036</v>
      </c>
      <c r="N37" s="33">
        <v>0.48922116706424656</v>
      </c>
      <c r="O37" s="33">
        <v>73.924904380000001</v>
      </c>
      <c r="P37" s="33">
        <v>0.66791719517833581</v>
      </c>
      <c r="Q37" s="33">
        <v>2.3166590325284009</v>
      </c>
      <c r="R37" s="33">
        <v>0.57420021100216267</v>
      </c>
      <c r="S37" s="33">
        <v>66.123111640000005</v>
      </c>
      <c r="T37" s="33">
        <v>1.2935481514708469</v>
      </c>
      <c r="U37" s="33">
        <v>5.2983050241211416</v>
      </c>
      <c r="V37" s="33">
        <v>1.2990436139702854</v>
      </c>
      <c r="W37" s="33">
        <v>73.229009230000003</v>
      </c>
      <c r="X37" s="33">
        <v>0.89480037830684811</v>
      </c>
      <c r="Y37" s="33">
        <v>2.8696709230532802</v>
      </c>
      <c r="Z37" s="33">
        <v>0.70982414796896265</v>
      </c>
    </row>
    <row r="38" spans="1:26" x14ac:dyDescent="0.25">
      <c r="B38" s="3" t="s">
        <v>164</v>
      </c>
      <c r="C38" s="33">
        <v>77.500343020000003</v>
      </c>
      <c r="D38" s="33">
        <v>0.68476664296965861</v>
      </c>
      <c r="E38" s="33">
        <v>1.3225599133330324</v>
      </c>
      <c r="F38" s="33">
        <v>0.32901267377078991</v>
      </c>
      <c r="G38" s="33">
        <v>75.108071469999999</v>
      </c>
      <c r="H38" s="33">
        <v>0.59427879332263345</v>
      </c>
      <c r="I38" s="33">
        <v>2.0563772471245523</v>
      </c>
      <c r="J38" s="33">
        <v>0.51017681027720752</v>
      </c>
      <c r="K38" s="33">
        <v>73.572862830000005</v>
      </c>
      <c r="L38" s="33">
        <v>1.0102261707725546</v>
      </c>
      <c r="M38" s="33">
        <v>2.2774842133860274</v>
      </c>
      <c r="N38" s="33">
        <v>0.56457191105956372</v>
      </c>
      <c r="O38" s="33">
        <v>74.491458199999997</v>
      </c>
      <c r="P38" s="33">
        <v>0.76639100821518369</v>
      </c>
      <c r="Q38" s="33">
        <v>2.4006391293601714</v>
      </c>
      <c r="R38" s="33">
        <v>0.59483133962356938</v>
      </c>
      <c r="S38" s="33">
        <v>66.746725150000003</v>
      </c>
      <c r="T38" s="33">
        <v>0.94310974564415506</v>
      </c>
      <c r="U38" s="33">
        <v>4.7620374849339342</v>
      </c>
      <c r="V38" s="33">
        <v>1.1698215771728249</v>
      </c>
      <c r="W38" s="33">
        <v>73.754061199999995</v>
      </c>
      <c r="X38" s="33">
        <v>0.71699996425036439</v>
      </c>
      <c r="Y38" s="33">
        <v>2.7790159184031049</v>
      </c>
      <c r="Z38" s="33">
        <v>0.6876289075902875</v>
      </c>
    </row>
    <row r="39" spans="1:26" x14ac:dyDescent="0.25">
      <c r="A39" s="3">
        <v>2013</v>
      </c>
      <c r="B39" s="3" t="s">
        <v>161</v>
      </c>
      <c r="C39" s="33">
        <v>78.613611199999994</v>
      </c>
      <c r="D39" s="33">
        <v>1.4364687130645315</v>
      </c>
      <c r="E39" s="33">
        <v>2.9791210621557651</v>
      </c>
      <c r="F39" s="33">
        <v>0.73660149876608738</v>
      </c>
      <c r="G39" s="33">
        <v>76.259948969999996</v>
      </c>
      <c r="H39" s="33">
        <v>1.5336267826555616</v>
      </c>
      <c r="I39" s="33">
        <v>3.185297114090635</v>
      </c>
      <c r="J39" s="33">
        <v>0.78698525417071341</v>
      </c>
      <c r="K39" s="33">
        <v>74.866237339999998</v>
      </c>
      <c r="L39" s="33">
        <v>1.7579505000213214</v>
      </c>
      <c r="M39" s="33">
        <v>3.8314154014547741</v>
      </c>
      <c r="N39" s="33">
        <v>0.94439129970689262</v>
      </c>
      <c r="O39" s="33">
        <v>75.561649939999995</v>
      </c>
      <c r="P39" s="33">
        <v>1.436663700590568</v>
      </c>
      <c r="Q39" s="33">
        <v>3.3339395818868578</v>
      </c>
      <c r="R39" s="33">
        <v>0.82326256433757905</v>
      </c>
      <c r="S39" s="33">
        <v>67.844734410000001</v>
      </c>
      <c r="T39" s="33">
        <v>1.6450384008090957</v>
      </c>
      <c r="U39" s="33">
        <v>5.0460556690280711</v>
      </c>
      <c r="V39" s="33">
        <v>1.2383218258905648</v>
      </c>
      <c r="W39" s="33">
        <v>74.881929999999997</v>
      </c>
      <c r="X39" s="33">
        <v>1.5292294168609111</v>
      </c>
      <c r="Y39" s="33">
        <v>3.7812553195964105</v>
      </c>
      <c r="Z39" s="33">
        <v>0.9321977442975804</v>
      </c>
    </row>
    <row r="40" spans="1:26" x14ac:dyDescent="0.25">
      <c r="B40" s="3" t="s">
        <v>162</v>
      </c>
      <c r="C40" s="33">
        <v>80.178655770000006</v>
      </c>
      <c r="D40" s="33">
        <v>1.9908061035618818</v>
      </c>
      <c r="E40" s="33">
        <v>4.8527170164138766</v>
      </c>
      <c r="F40" s="33">
        <v>1.1917070233093074</v>
      </c>
      <c r="G40" s="33">
        <v>77.565571219999995</v>
      </c>
      <c r="H40" s="33">
        <v>1.7120680876846928</v>
      </c>
      <c r="I40" s="33">
        <v>4.6622696416922293</v>
      </c>
      <c r="J40" s="33">
        <v>1.1457262517905686</v>
      </c>
      <c r="K40" s="33">
        <v>76.423405889999998</v>
      </c>
      <c r="L40" s="33">
        <v>2.0799343005956317</v>
      </c>
      <c r="M40" s="33">
        <v>5.6906047426363626</v>
      </c>
      <c r="N40" s="33">
        <v>1.3932620973843513</v>
      </c>
      <c r="O40" s="33">
        <v>76.803794159999995</v>
      </c>
      <c r="P40" s="33">
        <v>1.6438818117210596</v>
      </c>
      <c r="Q40" s="33">
        <v>4.5882717822786523</v>
      </c>
      <c r="R40" s="33">
        <v>1.1278436077736931</v>
      </c>
      <c r="S40" s="33">
        <v>69.29233533</v>
      </c>
      <c r="T40" s="33">
        <v>2.1336967895722703</v>
      </c>
      <c r="U40" s="33">
        <v>6.1484605184744412</v>
      </c>
      <c r="V40" s="33">
        <v>1.5028940395386492</v>
      </c>
      <c r="W40" s="33">
        <v>76.277425289999996</v>
      </c>
      <c r="X40" s="33">
        <v>1.8635941808657908</v>
      </c>
      <c r="Y40" s="33">
        <v>5.0949026748940085</v>
      </c>
      <c r="Z40" s="33">
        <v>1.2500888712467573</v>
      </c>
    </row>
    <row r="41" spans="1:26" x14ac:dyDescent="0.25">
      <c r="B41" s="3" t="s">
        <v>163</v>
      </c>
      <c r="C41" s="33">
        <v>81.131739899999999</v>
      </c>
      <c r="D41" s="33">
        <v>1.1887005598272937</v>
      </c>
      <c r="E41" s="33">
        <v>5.4025050839008548</v>
      </c>
      <c r="F41" s="33">
        <v>1.324094947130372</v>
      </c>
      <c r="G41" s="33">
        <v>78.332642070000006</v>
      </c>
      <c r="H41" s="33">
        <v>0.9889321227640524</v>
      </c>
      <c r="I41" s="33">
        <v>4.9130337230736343</v>
      </c>
      <c r="J41" s="33">
        <v>1.2062565611514531</v>
      </c>
      <c r="K41" s="33">
        <v>77.683127010000007</v>
      </c>
      <c r="L41" s="33">
        <v>1.6483446469438778</v>
      </c>
      <c r="M41" s="33">
        <v>6.653321987266092</v>
      </c>
      <c r="N41" s="33">
        <v>1.6233709496273452</v>
      </c>
      <c r="O41" s="33">
        <v>78.309227070000006</v>
      </c>
      <c r="P41" s="33">
        <v>1.960102266385233</v>
      </c>
      <c r="Q41" s="33">
        <v>5.9307789800620458</v>
      </c>
      <c r="R41" s="33">
        <v>1.45081528548201</v>
      </c>
      <c r="S41" s="33">
        <v>70.610593350000002</v>
      </c>
      <c r="T41" s="33">
        <v>1.9024586395044896</v>
      </c>
      <c r="U41" s="33">
        <v>6.7865555608326522</v>
      </c>
      <c r="V41" s="33">
        <v>1.6550936059917865</v>
      </c>
      <c r="W41" s="33">
        <v>77.406730249999995</v>
      </c>
      <c r="X41" s="33">
        <v>1.4805231766888749</v>
      </c>
      <c r="Y41" s="33">
        <v>5.7050082527792645</v>
      </c>
      <c r="Z41" s="33">
        <v>1.3967163879853084</v>
      </c>
    </row>
    <row r="42" spans="1:26" x14ac:dyDescent="0.25">
      <c r="B42" s="3" t="s">
        <v>164</v>
      </c>
      <c r="C42" s="33">
        <v>81.575412249999999</v>
      </c>
      <c r="D42" s="33">
        <v>0.54685422813174345</v>
      </c>
      <c r="E42" s="33">
        <v>5.2581305723361282</v>
      </c>
      <c r="F42" s="33">
        <v>1.2893800777675768</v>
      </c>
      <c r="G42" s="33">
        <v>78.611663539999995</v>
      </c>
      <c r="H42" s="33">
        <v>0.35620076461948535</v>
      </c>
      <c r="I42" s="33">
        <v>4.6647344305723815</v>
      </c>
      <c r="J42" s="33">
        <v>1.1463217401661119</v>
      </c>
      <c r="K42" s="33">
        <v>78.250593440000003</v>
      </c>
      <c r="L42" s="33">
        <v>0.73048865544116381</v>
      </c>
      <c r="M42" s="33">
        <v>6.3579564938345934</v>
      </c>
      <c r="N42" s="33">
        <v>1.5529388726384763</v>
      </c>
      <c r="O42" s="33">
        <v>79.266904060000002</v>
      </c>
      <c r="P42" s="33">
        <v>1.2229427180323604</v>
      </c>
      <c r="Q42" s="33">
        <v>6.4107294653549918</v>
      </c>
      <c r="R42" s="33">
        <v>1.5655337306737405</v>
      </c>
      <c r="S42" s="33">
        <v>71.603163570000007</v>
      </c>
      <c r="T42" s="33">
        <v>1.4056959061086838</v>
      </c>
      <c r="U42" s="33">
        <v>7.2759201430274256</v>
      </c>
      <c r="V42" s="33">
        <v>1.7713562319939147</v>
      </c>
      <c r="W42" s="33">
        <v>78.077993140000004</v>
      </c>
      <c r="X42" s="33">
        <v>0.86718931006648514</v>
      </c>
      <c r="Y42" s="33">
        <v>5.8626357242548721</v>
      </c>
      <c r="Z42" s="33">
        <v>1.4344960031601239</v>
      </c>
    </row>
    <row r="43" spans="1:26" x14ac:dyDescent="0.25">
      <c r="A43" s="3">
        <v>2014</v>
      </c>
      <c r="B43" s="3" t="s">
        <v>161</v>
      </c>
      <c r="C43" s="33">
        <v>82.624888010000006</v>
      </c>
      <c r="D43" s="33">
        <v>1.2865099066661667</v>
      </c>
      <c r="E43" s="33">
        <v>5.1025220044846442</v>
      </c>
      <c r="F43" s="33">
        <v>1.2519239669687598</v>
      </c>
      <c r="G43" s="33">
        <v>79.409260939999996</v>
      </c>
      <c r="H43" s="33">
        <v>1.0146044035744817</v>
      </c>
      <c r="I43" s="33">
        <v>4.129706369511088</v>
      </c>
      <c r="J43" s="33">
        <v>1.0168125787831439</v>
      </c>
      <c r="K43" s="33">
        <v>79.158491929999997</v>
      </c>
      <c r="L43" s="33">
        <v>1.1602448621634398</v>
      </c>
      <c r="M43" s="33">
        <v>5.7332313503442256</v>
      </c>
      <c r="N43" s="33">
        <v>1.4034839077605277</v>
      </c>
      <c r="O43" s="33">
        <v>80.492720480000003</v>
      </c>
      <c r="P43" s="33">
        <v>1.5464416511992596</v>
      </c>
      <c r="Q43" s="33">
        <v>6.5258905065142647</v>
      </c>
      <c r="R43" s="33">
        <v>1.5930019400284712</v>
      </c>
      <c r="S43" s="33">
        <v>72.968265209999998</v>
      </c>
      <c r="T43" s="33">
        <v>1.9064823004160347</v>
      </c>
      <c r="U43" s="33">
        <v>7.5518473829338406</v>
      </c>
      <c r="V43" s="33">
        <v>1.8367354056902707</v>
      </c>
      <c r="W43" s="33">
        <v>79.147626540000005</v>
      </c>
      <c r="X43" s="33">
        <v>1.3699550372434199</v>
      </c>
      <c r="Y43" s="33">
        <v>5.6965632963787316</v>
      </c>
      <c r="Z43" s="33">
        <v>1.3946911374357773</v>
      </c>
    </row>
    <row r="44" spans="1:26" x14ac:dyDescent="0.25">
      <c r="B44" s="3" t="s">
        <v>162</v>
      </c>
      <c r="C44" s="33">
        <v>82.162883370000003</v>
      </c>
      <c r="D44" s="33">
        <v>-0.55915917240830781</v>
      </c>
      <c r="E44" s="33">
        <v>2.4747578778221646</v>
      </c>
      <c r="F44" s="33">
        <v>0.6130293219591243</v>
      </c>
      <c r="G44" s="33">
        <v>79.448517510000002</v>
      </c>
      <c r="H44" s="33">
        <v>4.9435757914517708E-2</v>
      </c>
      <c r="I44" s="33">
        <v>2.4275542104362113</v>
      </c>
      <c r="J44" s="33">
        <v>0.60144079840671605</v>
      </c>
      <c r="K44" s="33">
        <v>79.368303030000007</v>
      </c>
      <c r="L44" s="33">
        <v>0.26505191658470206</v>
      </c>
      <c r="M44" s="33">
        <v>3.8533968824141951</v>
      </c>
      <c r="N44" s="33">
        <v>0.94973344753379596</v>
      </c>
      <c r="O44" s="33">
        <v>81.084847300000007</v>
      </c>
      <c r="P44" s="33">
        <v>0.73562778903357717</v>
      </c>
      <c r="Q44" s="33">
        <v>5.5740125690686426</v>
      </c>
      <c r="R44" s="33">
        <v>1.3652876280047188</v>
      </c>
      <c r="S44" s="33">
        <v>73.801244269999998</v>
      </c>
      <c r="T44" s="33">
        <v>1.1415634695476351</v>
      </c>
      <c r="U44" s="33">
        <v>6.5070817984797635</v>
      </c>
      <c r="V44" s="33">
        <v>1.5885172095197797</v>
      </c>
      <c r="W44" s="33">
        <v>79.484378969999995</v>
      </c>
      <c r="X44" s="33">
        <v>0.4254738199000796</v>
      </c>
      <c r="Y44" s="33">
        <v>4.2043286959509318</v>
      </c>
      <c r="Z44" s="33">
        <v>1.0349056016917269</v>
      </c>
    </row>
    <row r="45" spans="1:26" x14ac:dyDescent="0.25">
      <c r="B45" s="3" t="s">
        <v>163</v>
      </c>
      <c r="C45" s="33">
        <v>82.074155279999999</v>
      </c>
      <c r="D45" s="33">
        <v>-0.10799047740381873</v>
      </c>
      <c r="E45" s="33">
        <v>1.1615865518989077</v>
      </c>
      <c r="F45" s="33">
        <v>0.28914018822945309</v>
      </c>
      <c r="G45" s="33">
        <v>79.837317299999995</v>
      </c>
      <c r="H45" s="33">
        <v>0.48937324721138875</v>
      </c>
      <c r="I45" s="33">
        <v>1.9208789468065923</v>
      </c>
      <c r="J45" s="33">
        <v>0.47679882754456671</v>
      </c>
      <c r="K45" s="33">
        <v>79.818049579999993</v>
      </c>
      <c r="L45" s="33">
        <v>0.56665763639924815</v>
      </c>
      <c r="M45" s="33">
        <v>2.7482448920022939</v>
      </c>
      <c r="N45" s="33">
        <v>0.68009183991570854</v>
      </c>
      <c r="O45" s="33">
        <v>81.550898970000006</v>
      </c>
      <c r="P45" s="33">
        <v>0.57477036156421413</v>
      </c>
      <c r="Q45" s="33">
        <v>4.1395784651306666</v>
      </c>
      <c r="R45" s="33">
        <v>1.0192067375092817</v>
      </c>
      <c r="S45" s="33">
        <v>74.665291819999993</v>
      </c>
      <c r="T45" s="33">
        <v>1.1707763988895614</v>
      </c>
      <c r="U45" s="33">
        <v>5.7423373429278612</v>
      </c>
      <c r="V45" s="33">
        <v>1.4056671134111687</v>
      </c>
      <c r="W45" s="33">
        <v>80.000284050000005</v>
      </c>
      <c r="X45" s="33">
        <v>0.64906474289083693</v>
      </c>
      <c r="Y45" s="33">
        <v>3.3505533583754632</v>
      </c>
      <c r="Z45" s="33">
        <v>0.82731484903133534</v>
      </c>
    </row>
    <row r="46" spans="1:26" x14ac:dyDescent="0.25">
      <c r="B46" s="3" t="s">
        <v>164</v>
      </c>
      <c r="C46" s="33">
        <v>82.753421290000006</v>
      </c>
      <c r="D46" s="33">
        <v>0.82762473482993482</v>
      </c>
      <c r="E46" s="33">
        <v>1.4440736583589908</v>
      </c>
      <c r="F46" s="33">
        <v>0.35907970698356717</v>
      </c>
      <c r="G46" s="33">
        <v>80.819997290000003</v>
      </c>
      <c r="H46" s="33">
        <v>1.2308529685528535</v>
      </c>
      <c r="I46" s="33">
        <v>2.8091680681408659</v>
      </c>
      <c r="J46" s="33">
        <v>0.69501274586443174</v>
      </c>
      <c r="K46" s="33">
        <v>80.632689839999998</v>
      </c>
      <c r="L46" s="33">
        <v>1.0206216066248386</v>
      </c>
      <c r="M46" s="33">
        <v>3.0441895649347517</v>
      </c>
      <c r="N46" s="33">
        <v>0.752510615094093</v>
      </c>
      <c r="O46" s="33">
        <v>82.338163699999996</v>
      </c>
      <c r="P46" s="33">
        <v>0.96536609644193305</v>
      </c>
      <c r="Q46" s="33">
        <v>3.8745800361715155</v>
      </c>
      <c r="R46" s="33">
        <v>0.95488077598318011</v>
      </c>
      <c r="S46" s="33">
        <v>76.167365770000004</v>
      </c>
      <c r="T46" s="33">
        <v>2.0117432255152057</v>
      </c>
      <c r="U46" s="33">
        <v>6.374302436425161</v>
      </c>
      <c r="V46" s="33">
        <v>1.5568405150319098</v>
      </c>
      <c r="W46" s="33">
        <v>81.077445339999997</v>
      </c>
      <c r="X46" s="33">
        <v>1.3464468317722078</v>
      </c>
      <c r="Y46" s="33">
        <v>3.8416102660601581</v>
      </c>
      <c r="Z46" s="33">
        <v>0.94686905778271768</v>
      </c>
    </row>
    <row r="47" spans="1:26" x14ac:dyDescent="0.25">
      <c r="A47" s="3">
        <v>2015</v>
      </c>
      <c r="B47" s="3" t="s">
        <v>161</v>
      </c>
      <c r="C47" s="33">
        <v>83.937807840000005</v>
      </c>
      <c r="D47" s="33">
        <v>1.4312236660880107</v>
      </c>
      <c r="E47" s="33">
        <v>1.5890125380152886</v>
      </c>
      <c r="F47" s="33">
        <v>0.3949076885191527</v>
      </c>
      <c r="G47" s="33">
        <v>82.274677609999998</v>
      </c>
      <c r="H47" s="33">
        <v>1.7999014708949712</v>
      </c>
      <c r="I47" s="33">
        <v>3.6084162427415745</v>
      </c>
      <c r="J47" s="33">
        <v>0.8901479218279551</v>
      </c>
      <c r="K47" s="33">
        <v>82.128221530000005</v>
      </c>
      <c r="L47" s="33">
        <v>1.8547461246395169</v>
      </c>
      <c r="M47" s="33">
        <v>3.7516247816167914</v>
      </c>
      <c r="N47" s="33">
        <v>0.92499269661669992</v>
      </c>
      <c r="O47" s="33">
        <v>83.616207869999997</v>
      </c>
      <c r="P47" s="33">
        <v>1.552189303925422</v>
      </c>
      <c r="Q47" s="33">
        <v>3.8804594643761403</v>
      </c>
      <c r="R47" s="33">
        <v>0.95630928807708404</v>
      </c>
      <c r="S47" s="33">
        <v>77.845195799999999</v>
      </c>
      <c r="T47" s="33">
        <v>2.2028200831659017</v>
      </c>
      <c r="U47" s="33">
        <v>6.6836323653363117</v>
      </c>
      <c r="V47" s="33">
        <v>1.6305904026171048</v>
      </c>
      <c r="W47" s="33">
        <v>82.56545002</v>
      </c>
      <c r="X47" s="33">
        <v>1.8352880677974248</v>
      </c>
      <c r="Y47" s="33">
        <v>4.3182892897902336</v>
      </c>
      <c r="Z47" s="33">
        <v>1.0625178875510954</v>
      </c>
    </row>
    <row r="48" spans="1:26" x14ac:dyDescent="0.25">
      <c r="B48" s="3" t="s">
        <v>162</v>
      </c>
      <c r="C48" s="33">
        <v>86.341756439999997</v>
      </c>
      <c r="D48" s="33">
        <v>2.8639640012785739</v>
      </c>
      <c r="E48" s="33">
        <v>5.0860837626419242</v>
      </c>
      <c r="F48" s="33">
        <v>1.2479647345714939</v>
      </c>
      <c r="G48" s="33">
        <v>85.224864589999996</v>
      </c>
      <c r="H48" s="33">
        <v>3.5857776240516337</v>
      </c>
      <c r="I48" s="33">
        <v>7.2705536377981383</v>
      </c>
      <c r="J48" s="33">
        <v>1.7700834236120677</v>
      </c>
      <c r="K48" s="33">
        <v>85.079311500000003</v>
      </c>
      <c r="L48" s="33">
        <v>3.593271490631289</v>
      </c>
      <c r="M48" s="33">
        <v>7.195578400915692</v>
      </c>
      <c r="N48" s="33">
        <v>1.75229607060301</v>
      </c>
      <c r="O48" s="33">
        <v>86.484497770000004</v>
      </c>
      <c r="P48" s="33">
        <v>3.4303037330506658</v>
      </c>
      <c r="Q48" s="33">
        <v>6.6592595901700635</v>
      </c>
      <c r="R48" s="33">
        <v>1.6247853139773172</v>
      </c>
      <c r="S48" s="33">
        <v>81.214137710000003</v>
      </c>
      <c r="T48" s="33">
        <v>4.3277454380813651</v>
      </c>
      <c r="U48" s="33">
        <v>10.044401708025564</v>
      </c>
      <c r="V48" s="33">
        <v>2.4217019801481054</v>
      </c>
      <c r="W48" s="33">
        <v>85.57127036</v>
      </c>
      <c r="X48" s="33">
        <v>3.6405304389086401</v>
      </c>
      <c r="Y48" s="33">
        <v>7.657971879351777</v>
      </c>
      <c r="Z48" s="33">
        <v>1.8618474233953464</v>
      </c>
    </row>
    <row r="49" spans="1:26" x14ac:dyDescent="0.25">
      <c r="B49" s="3" t="s">
        <v>163</v>
      </c>
      <c r="C49" s="33">
        <v>88.7935509</v>
      </c>
      <c r="D49" s="33">
        <v>2.8396393136891795</v>
      </c>
      <c r="E49" s="33">
        <v>8.1869811478125563</v>
      </c>
      <c r="F49" s="33">
        <v>1.9867495789589906</v>
      </c>
      <c r="G49" s="33">
        <v>87.835871589999996</v>
      </c>
      <c r="H49" s="33">
        <v>3.0636681120715714</v>
      </c>
      <c r="I49" s="33">
        <v>10.018565954495063</v>
      </c>
      <c r="J49" s="33">
        <v>2.4156899186346115</v>
      </c>
      <c r="K49" s="33">
        <v>87.984998959999999</v>
      </c>
      <c r="L49" s="33">
        <v>3.4152691280300296</v>
      </c>
      <c r="M49" s="33">
        <v>10.231958088395077</v>
      </c>
      <c r="N49" s="33">
        <v>2.4653152349649377</v>
      </c>
      <c r="O49" s="33">
        <v>89.088589279999994</v>
      </c>
      <c r="P49" s="33">
        <v>3.0110500461312695</v>
      </c>
      <c r="Q49" s="33">
        <v>9.2429273069974052</v>
      </c>
      <c r="R49" s="33">
        <v>2.2347012609627459</v>
      </c>
      <c r="S49" s="33">
        <v>84.405362299999993</v>
      </c>
      <c r="T49" s="33">
        <v>3.929395398366764</v>
      </c>
      <c r="U49" s="33">
        <v>13.044977448800399</v>
      </c>
      <c r="V49" s="33">
        <v>3.112856441360945</v>
      </c>
      <c r="W49" s="33">
        <v>88.257309550000002</v>
      </c>
      <c r="X49" s="33">
        <v>3.1389497651487241</v>
      </c>
      <c r="Y49" s="33">
        <v>10.32124522812865</v>
      </c>
      <c r="Z49" s="33">
        <v>2.4860579883704936</v>
      </c>
    </row>
    <row r="50" spans="1:26" x14ac:dyDescent="0.25">
      <c r="B50" s="3" t="s">
        <v>164</v>
      </c>
      <c r="C50" s="33">
        <v>89.845349839999997</v>
      </c>
      <c r="D50" s="33">
        <v>1.1845442932950645</v>
      </c>
      <c r="E50" s="33">
        <v>8.5699520810712304</v>
      </c>
      <c r="F50" s="33">
        <v>2.0768857004665353</v>
      </c>
      <c r="G50" s="33">
        <v>88.754655690000007</v>
      </c>
      <c r="H50" s="33">
        <v>1.0460237752164758</v>
      </c>
      <c r="I50" s="33">
        <v>9.8176919896800996</v>
      </c>
      <c r="J50" s="33">
        <v>2.3689097541760962</v>
      </c>
      <c r="K50" s="33">
        <v>89.262596939999995</v>
      </c>
      <c r="L50" s="33">
        <v>1.4520634143336375</v>
      </c>
      <c r="M50" s="33">
        <v>10.702739939749485</v>
      </c>
      <c r="N50" s="33">
        <v>2.5745434165129533</v>
      </c>
      <c r="O50" s="33">
        <v>90.067372950000006</v>
      </c>
      <c r="P50" s="33">
        <v>1.0986633393910372</v>
      </c>
      <c r="Q50" s="33">
        <v>9.3871528130764048</v>
      </c>
      <c r="R50" s="33">
        <v>2.2684278315276751</v>
      </c>
      <c r="S50" s="33">
        <v>86.311519709999999</v>
      </c>
      <c r="T50" s="33">
        <v>2.2583368616143185</v>
      </c>
      <c r="U50" s="33">
        <v>13.318241792202645</v>
      </c>
      <c r="V50" s="33">
        <v>3.1751138750347963</v>
      </c>
      <c r="W50" s="33">
        <v>89.364508040000004</v>
      </c>
      <c r="X50" s="33">
        <v>1.2545119442744168</v>
      </c>
      <c r="Y50" s="33">
        <v>10.221168988795881</v>
      </c>
      <c r="Z50" s="33">
        <v>2.4628079106617351</v>
      </c>
    </row>
    <row r="51" spans="1:26" x14ac:dyDescent="0.25">
      <c r="A51" s="3">
        <v>2016</v>
      </c>
      <c r="B51" s="3" t="s">
        <v>161</v>
      </c>
      <c r="C51" s="33">
        <v>90.439870139999996</v>
      </c>
      <c r="D51" s="33">
        <v>0.66171515950324</v>
      </c>
      <c r="E51" s="33">
        <v>7.7462855741885051</v>
      </c>
      <c r="F51" s="33">
        <v>1.8827307588271891</v>
      </c>
      <c r="G51" s="33">
        <v>89.707165259999996</v>
      </c>
      <c r="H51" s="33">
        <v>1.0731939215976372</v>
      </c>
      <c r="I51" s="33">
        <v>9.0337487376512371</v>
      </c>
      <c r="J51" s="33">
        <v>2.1857262792735144</v>
      </c>
      <c r="K51" s="33">
        <v>90.441459140000006</v>
      </c>
      <c r="L51" s="33">
        <v>1.3206676036911835</v>
      </c>
      <c r="M51" s="33">
        <v>10.122266688757309</v>
      </c>
      <c r="N51" s="33">
        <v>2.4398150065345625</v>
      </c>
      <c r="O51" s="33">
        <v>90.975987750000002</v>
      </c>
      <c r="P51" s="33">
        <v>1.0088168115044427</v>
      </c>
      <c r="Q51" s="33">
        <v>8.8018579979642464</v>
      </c>
      <c r="R51" s="33">
        <v>2.1313512671586432</v>
      </c>
      <c r="S51" s="33">
        <v>87.966872960000003</v>
      </c>
      <c r="T51" s="33">
        <v>1.9178821732740436</v>
      </c>
      <c r="U51" s="33">
        <v>13.002314472950438</v>
      </c>
      <c r="V51" s="33">
        <v>3.1031264115080281</v>
      </c>
      <c r="W51" s="33">
        <v>90.459310400000007</v>
      </c>
      <c r="X51" s="33">
        <v>1.2250975068423875</v>
      </c>
      <c r="Y51" s="33">
        <v>9.560730763397828</v>
      </c>
      <c r="Z51" s="33">
        <v>2.3089741621367565</v>
      </c>
    </row>
    <row r="52" spans="1:26" x14ac:dyDescent="0.25">
      <c r="B52" s="3" t="s">
        <v>162</v>
      </c>
      <c r="C52" s="33">
        <v>91.978040870000001</v>
      </c>
      <c r="D52" s="33">
        <v>1.7007661859962164</v>
      </c>
      <c r="E52" s="33">
        <v>6.5278778917553515</v>
      </c>
      <c r="F52" s="33">
        <v>1.593475775588904</v>
      </c>
      <c r="G52" s="33">
        <v>91.466491739999995</v>
      </c>
      <c r="H52" s="33">
        <v>1.9611883564717658</v>
      </c>
      <c r="I52" s="33">
        <v>7.3237161244282811</v>
      </c>
      <c r="J52" s="33">
        <v>1.7826902045690485</v>
      </c>
      <c r="K52" s="33">
        <v>92.287175739999995</v>
      </c>
      <c r="L52" s="33">
        <v>2.0407859598360556</v>
      </c>
      <c r="M52" s="33">
        <v>8.4719353188465796</v>
      </c>
      <c r="N52" s="33">
        <v>2.0538391882943596</v>
      </c>
      <c r="O52" s="33">
        <v>92.642371359999999</v>
      </c>
      <c r="P52" s="33">
        <v>1.8316741056763064</v>
      </c>
      <c r="Q52" s="33">
        <v>7.1202050642376058</v>
      </c>
      <c r="R52" s="33">
        <v>1.7344048635674403</v>
      </c>
      <c r="S52" s="33">
        <v>90.109675249999995</v>
      </c>
      <c r="T52" s="33">
        <v>2.4359195887005747</v>
      </c>
      <c r="U52" s="33">
        <v>10.953188435939865</v>
      </c>
      <c r="V52" s="33">
        <v>2.6325091774678455</v>
      </c>
      <c r="W52" s="33">
        <v>92.237719310000003</v>
      </c>
      <c r="X52" s="33">
        <v>1.9659766387076116</v>
      </c>
      <c r="Y52" s="33">
        <v>7.7905223586772987</v>
      </c>
      <c r="Z52" s="33">
        <v>1.8931865036499351</v>
      </c>
    </row>
    <row r="53" spans="1:26" x14ac:dyDescent="0.25">
      <c r="B53" s="3" t="s">
        <v>163</v>
      </c>
      <c r="C53" s="33">
        <v>93.006714459999998</v>
      </c>
      <c r="D53" s="33">
        <v>1.1183904117439303</v>
      </c>
      <c r="E53" s="33">
        <v>4.7448981567872028</v>
      </c>
      <c r="F53" s="33">
        <v>1.1656834150966855</v>
      </c>
      <c r="G53" s="33">
        <v>92.906004300000006</v>
      </c>
      <c r="H53" s="33">
        <v>1.5738141177338738</v>
      </c>
      <c r="I53" s="33">
        <v>5.7722802975831655</v>
      </c>
      <c r="J53" s="33">
        <v>1.4128450872314291</v>
      </c>
      <c r="K53" s="33">
        <v>93.584890150000007</v>
      </c>
      <c r="L53" s="33">
        <v>1.4061698167642023</v>
      </c>
      <c r="M53" s="33">
        <v>6.3645976657291881</v>
      </c>
      <c r="N53" s="33">
        <v>1.5545241201226245</v>
      </c>
      <c r="O53" s="33">
        <v>93.759521820000003</v>
      </c>
      <c r="P53" s="33">
        <v>1.2058742059385175</v>
      </c>
      <c r="Q53" s="33">
        <v>5.2430199846576819</v>
      </c>
      <c r="R53" s="33">
        <v>1.285744671047917</v>
      </c>
      <c r="S53" s="33">
        <v>91.96773881</v>
      </c>
      <c r="T53" s="33">
        <v>2.0620022820468487</v>
      </c>
      <c r="U53" s="33">
        <v>8.9595924997291299</v>
      </c>
      <c r="V53" s="33">
        <v>2.1683471591680048</v>
      </c>
      <c r="W53" s="33">
        <v>93.631838950000002</v>
      </c>
      <c r="X53" s="33">
        <v>1.511442011390729</v>
      </c>
      <c r="Y53" s="33">
        <v>6.0896139111913383</v>
      </c>
      <c r="Z53" s="33">
        <v>1.488823314726484</v>
      </c>
    </row>
    <row r="54" spans="1:26" x14ac:dyDescent="0.25">
      <c r="B54" s="3" t="s">
        <v>164</v>
      </c>
      <c r="C54" s="33">
        <v>93.547579970000001</v>
      </c>
      <c r="D54" s="33">
        <v>0.5815338313370999</v>
      </c>
      <c r="E54" s="33">
        <v>4.1206697248027613</v>
      </c>
      <c r="F54" s="33">
        <v>1.0146208825190017</v>
      </c>
      <c r="G54" s="33">
        <v>94.007634289999999</v>
      </c>
      <c r="H54" s="33">
        <v>1.1857468183033237</v>
      </c>
      <c r="I54" s="33">
        <v>5.9185386492258685</v>
      </c>
      <c r="J54" s="33">
        <v>1.4478844910359001</v>
      </c>
      <c r="K54" s="33">
        <v>94.454400730000003</v>
      </c>
      <c r="L54" s="33">
        <v>0.92911428181015054</v>
      </c>
      <c r="M54" s="33">
        <v>5.8163261746572381</v>
      </c>
      <c r="N54" s="33">
        <v>1.4234010673409347</v>
      </c>
      <c r="O54" s="33">
        <v>94.681014970000007</v>
      </c>
      <c r="P54" s="33">
        <v>0.98282620486171979</v>
      </c>
      <c r="Q54" s="33">
        <v>5.1224343165434894</v>
      </c>
      <c r="R54" s="33">
        <v>1.2567193245011099</v>
      </c>
      <c r="S54" s="33">
        <v>93.398721420000001</v>
      </c>
      <c r="T54" s="33">
        <v>1.555961501843961</v>
      </c>
      <c r="U54" s="33">
        <v>8.2111886499188547</v>
      </c>
      <c r="V54" s="33">
        <v>1.9924541408640417</v>
      </c>
      <c r="W54" s="33">
        <v>94.608908099999994</v>
      </c>
      <c r="X54" s="33">
        <v>1.0435223327416976</v>
      </c>
      <c r="Y54" s="33">
        <v>5.8685491309956817</v>
      </c>
      <c r="Z54" s="33">
        <v>1.4359124870406026</v>
      </c>
    </row>
    <row r="55" spans="1:26" x14ac:dyDescent="0.25">
      <c r="A55" s="3">
        <v>2017</v>
      </c>
      <c r="B55" s="3" t="s">
        <v>161</v>
      </c>
      <c r="C55" s="33">
        <v>96.315118299999995</v>
      </c>
      <c r="D55" s="33">
        <v>2.9584285674600252</v>
      </c>
      <c r="E55" s="33">
        <v>6.4963031801186455</v>
      </c>
      <c r="F55" s="33">
        <v>1.585946898241275</v>
      </c>
      <c r="G55" s="33">
        <v>96.741157509999994</v>
      </c>
      <c r="H55" s="33">
        <v>2.9077672687384926</v>
      </c>
      <c r="I55" s="33">
        <v>7.841059551500984</v>
      </c>
      <c r="J55" s="33">
        <v>1.9051274665365048</v>
      </c>
      <c r="K55" s="33">
        <v>96.969936759999996</v>
      </c>
      <c r="L55" s="33">
        <v>2.6632279815005155</v>
      </c>
      <c r="M55" s="33">
        <v>7.2184567587461723</v>
      </c>
      <c r="N55" s="33">
        <v>1.7577247906637616</v>
      </c>
      <c r="O55" s="33">
        <v>97.160604989999996</v>
      </c>
      <c r="P55" s="33">
        <v>2.6188882964400584</v>
      </c>
      <c r="Q55" s="33">
        <v>6.7980764957399353</v>
      </c>
      <c r="R55" s="33">
        <v>1.657835323642054</v>
      </c>
      <c r="S55" s="33">
        <v>96.356020270000002</v>
      </c>
      <c r="T55" s="33">
        <v>3.1663162033037651</v>
      </c>
      <c r="U55" s="33">
        <v>9.5367119777176601</v>
      </c>
      <c r="V55" s="33">
        <v>2.3033664518028241</v>
      </c>
      <c r="W55" s="33">
        <v>97.12105511</v>
      </c>
      <c r="X55" s="33">
        <v>2.6552964836511039</v>
      </c>
      <c r="Y55" s="33">
        <v>7.3643549575412193</v>
      </c>
      <c r="Z55" s="33">
        <v>1.7923240084868786</v>
      </c>
    </row>
    <row r="56" spans="1:26" x14ac:dyDescent="0.25">
      <c r="B56" s="3" t="s">
        <v>162</v>
      </c>
      <c r="C56" s="33">
        <v>98.696539200000004</v>
      </c>
      <c r="D56" s="33">
        <v>2.4725307324883428</v>
      </c>
      <c r="E56" s="33">
        <v>7.3044590496288198</v>
      </c>
      <c r="F56" s="33">
        <v>1.7781241849450957</v>
      </c>
      <c r="G56" s="33">
        <v>99.006128419999996</v>
      </c>
      <c r="H56" s="33">
        <v>2.3412691850062561</v>
      </c>
      <c r="I56" s="33">
        <v>8.2430587820422332</v>
      </c>
      <c r="J56" s="33">
        <v>1.9999629624815718</v>
      </c>
      <c r="K56" s="33">
        <v>99.039047659999994</v>
      </c>
      <c r="L56" s="33">
        <v>2.1337653391700462</v>
      </c>
      <c r="M56" s="33">
        <v>7.3161540223334987</v>
      </c>
      <c r="N56" s="33">
        <v>1.7808972377840737</v>
      </c>
      <c r="O56" s="33">
        <v>98.99856321</v>
      </c>
      <c r="P56" s="33">
        <v>1.8916702095352012</v>
      </c>
      <c r="Q56" s="33">
        <v>6.8609986517944366</v>
      </c>
      <c r="R56" s="33">
        <v>1.672805437416236</v>
      </c>
      <c r="S56" s="33">
        <v>98.923447609999997</v>
      </c>
      <c r="T56" s="33">
        <v>2.6645219808848264</v>
      </c>
      <c r="U56" s="33">
        <v>9.7811609414273128</v>
      </c>
      <c r="V56" s="33">
        <v>2.3603953925458665</v>
      </c>
      <c r="W56" s="33">
        <v>99.138611749999995</v>
      </c>
      <c r="X56" s="33">
        <v>2.0773627692933339</v>
      </c>
      <c r="Y56" s="33">
        <v>7.4816381970665535</v>
      </c>
      <c r="Z56" s="33">
        <v>1.820111736739416</v>
      </c>
    </row>
    <row r="57" spans="1:26" x14ac:dyDescent="0.25">
      <c r="B57" s="3" t="s">
        <v>163</v>
      </c>
      <c r="C57" s="33">
        <v>101.3264188</v>
      </c>
      <c r="D57" s="33">
        <v>2.6646117698927441</v>
      </c>
      <c r="E57" s="33">
        <v>8.945272809930426</v>
      </c>
      <c r="F57" s="33">
        <v>2.1649902010680622</v>
      </c>
      <c r="G57" s="33">
        <v>101.0660733</v>
      </c>
      <c r="H57" s="33">
        <v>2.080623606713905</v>
      </c>
      <c r="I57" s="33">
        <v>8.7831449231747794</v>
      </c>
      <c r="J57" s="33">
        <v>2.1269595340383418</v>
      </c>
      <c r="K57" s="33">
        <v>100.99189130000001</v>
      </c>
      <c r="L57" s="33">
        <v>1.9717916176901218</v>
      </c>
      <c r="M57" s="33">
        <v>7.9147404438129731</v>
      </c>
      <c r="N57" s="33">
        <v>1.9225293210609617</v>
      </c>
      <c r="O57" s="33">
        <v>101.0500273</v>
      </c>
      <c r="P57" s="33">
        <v>2.0722160236288811</v>
      </c>
      <c r="Q57" s="33">
        <v>7.7757494262783666</v>
      </c>
      <c r="R57" s="33">
        <v>1.8896951518788008</v>
      </c>
      <c r="S57" s="33">
        <v>101.38608000000001</v>
      </c>
      <c r="T57" s="33">
        <v>2.4894324343696539</v>
      </c>
      <c r="U57" s="33">
        <v>10.240918513238384</v>
      </c>
      <c r="V57" s="33">
        <v>2.4673974459370474</v>
      </c>
      <c r="W57" s="33">
        <v>101.0276468</v>
      </c>
      <c r="X57" s="33">
        <v>1.905448358267936</v>
      </c>
      <c r="Y57" s="33">
        <v>7.8988172537649337</v>
      </c>
      <c r="Z57" s="33">
        <v>1.9187693583196719</v>
      </c>
    </row>
    <row r="58" spans="1:26" x14ac:dyDescent="0.25">
      <c r="B58" s="3" t="s">
        <v>164</v>
      </c>
      <c r="C58" s="33">
        <v>103.6619237</v>
      </c>
      <c r="D58" s="33">
        <v>2.3049318506063621</v>
      </c>
      <c r="E58" s="33">
        <v>10.811977961635776</v>
      </c>
      <c r="F58" s="33">
        <v>2.5998384008903974</v>
      </c>
      <c r="G58" s="33">
        <v>103.18664080000001</v>
      </c>
      <c r="H58" s="33">
        <v>2.0981991589852367</v>
      </c>
      <c r="I58" s="33">
        <v>9.7641075422492776</v>
      </c>
      <c r="J58" s="33">
        <v>2.356419996489767</v>
      </c>
      <c r="K58" s="33">
        <v>102.99912430000001</v>
      </c>
      <c r="L58" s="33">
        <v>1.9875189722286191</v>
      </c>
      <c r="M58" s="33">
        <v>9.0464007012497802</v>
      </c>
      <c r="N58" s="33">
        <v>2.188690484968947</v>
      </c>
      <c r="O58" s="33">
        <v>102.79080449999999</v>
      </c>
      <c r="P58" s="33">
        <v>1.7226885004512971</v>
      </c>
      <c r="Q58" s="33">
        <v>8.5653808554646318</v>
      </c>
      <c r="R58" s="33">
        <v>2.0758112230618853</v>
      </c>
      <c r="S58" s="33">
        <v>103.33445209999999</v>
      </c>
      <c r="T58" s="33">
        <v>1.9217353111985247</v>
      </c>
      <c r="U58" s="33">
        <v>10.637972906845805</v>
      </c>
      <c r="V58" s="33">
        <v>2.5595372231932867</v>
      </c>
      <c r="W58" s="33">
        <v>102.7126863</v>
      </c>
      <c r="X58" s="33">
        <v>1.6678993853393331</v>
      </c>
      <c r="Y58" s="33">
        <v>8.5655551498749603</v>
      </c>
      <c r="Z58" s="33">
        <v>2.0758521919980177</v>
      </c>
    </row>
    <row r="59" spans="1:26" x14ac:dyDescent="0.25">
      <c r="A59" s="3">
        <v>2018</v>
      </c>
      <c r="B59" s="3" t="s">
        <v>161</v>
      </c>
      <c r="C59" s="33">
        <v>106.9015704</v>
      </c>
      <c r="D59" s="33">
        <v>3.1252041100217287</v>
      </c>
      <c r="E59" s="33">
        <v>10.991474948954094</v>
      </c>
      <c r="F59" s="33">
        <v>2.641361858005542</v>
      </c>
      <c r="G59" s="33">
        <v>106.0212976</v>
      </c>
      <c r="H59" s="33">
        <v>2.7471160782278181</v>
      </c>
      <c r="I59" s="33">
        <v>9.5927527940119273</v>
      </c>
      <c r="J59" s="33">
        <v>2.3164489710028269</v>
      </c>
      <c r="K59" s="33">
        <v>105.82976739999999</v>
      </c>
      <c r="L59" s="33">
        <v>2.7482205496770273</v>
      </c>
      <c r="M59" s="33">
        <v>9.1366777539806154</v>
      </c>
      <c r="N59" s="33">
        <v>2.2098338493825587</v>
      </c>
      <c r="O59" s="33">
        <v>105.4717515</v>
      </c>
      <c r="P59" s="33">
        <v>2.6081583980598122</v>
      </c>
      <c r="Q59" s="33">
        <v>8.5540291879156136</v>
      </c>
      <c r="R59" s="33">
        <v>2.0731428399604956</v>
      </c>
      <c r="S59" s="33">
        <v>105.87624820000001</v>
      </c>
      <c r="T59" s="33">
        <v>2.4597760459795559</v>
      </c>
      <c r="U59" s="33">
        <v>9.8802627000609711</v>
      </c>
      <c r="V59" s="33">
        <v>2.3834882960439785</v>
      </c>
      <c r="W59" s="33">
        <v>105.3066668</v>
      </c>
      <c r="X59" s="33">
        <v>2.5254723573518323</v>
      </c>
      <c r="Y59" s="33">
        <v>8.4282565512997287</v>
      </c>
      <c r="Z59" s="33">
        <v>2.0435640439194103</v>
      </c>
    </row>
    <row r="60" spans="1:26" x14ac:dyDescent="0.25">
      <c r="B60" s="3" t="s">
        <v>162</v>
      </c>
      <c r="C60" s="33">
        <v>109.9802801</v>
      </c>
      <c r="D60" s="33">
        <v>2.8799480573393099</v>
      </c>
      <c r="E60" s="33">
        <v>11.432762477248026</v>
      </c>
      <c r="F60" s="33">
        <v>2.7432322436426571</v>
      </c>
      <c r="G60" s="33">
        <v>108.536235</v>
      </c>
      <c r="H60" s="33">
        <v>2.3721058475330459</v>
      </c>
      <c r="I60" s="33">
        <v>9.6257744162783219</v>
      </c>
      <c r="J60" s="33">
        <v>2.3241553962668027</v>
      </c>
      <c r="K60" s="33">
        <v>108.3647764</v>
      </c>
      <c r="L60" s="33">
        <v>2.3953648035703878</v>
      </c>
      <c r="M60" s="33">
        <v>9.4162140694396879</v>
      </c>
      <c r="N60" s="33">
        <v>2.2752196550431814</v>
      </c>
      <c r="O60" s="33">
        <v>108.03163600000001</v>
      </c>
      <c r="P60" s="33">
        <v>2.427080676668214</v>
      </c>
      <c r="Q60" s="33">
        <v>9.1244483728906811</v>
      </c>
      <c r="R60" s="33">
        <v>2.2069704317786654</v>
      </c>
      <c r="S60" s="33">
        <v>108.44320089999999</v>
      </c>
      <c r="T60" s="33">
        <v>2.4244840024469028</v>
      </c>
      <c r="U60" s="33">
        <v>9.6233537346282816</v>
      </c>
      <c r="V60" s="33">
        <v>2.3235905285208247</v>
      </c>
      <c r="W60" s="33">
        <v>107.73332190000001</v>
      </c>
      <c r="X60" s="33">
        <v>2.304369869201861</v>
      </c>
      <c r="Y60" s="33">
        <v>8.669387232971836</v>
      </c>
      <c r="Z60" s="33">
        <v>2.1002497765520767</v>
      </c>
    </row>
    <row r="61" spans="1:26" x14ac:dyDescent="0.25">
      <c r="B61" s="3" t="s">
        <v>163</v>
      </c>
      <c r="C61" s="33">
        <v>112.80265609999999</v>
      </c>
      <c r="D61" s="33">
        <v>2.5662564210908956</v>
      </c>
      <c r="E61" s="33">
        <v>11.326007013681206</v>
      </c>
      <c r="F61" s="33">
        <v>2.7186157308447312</v>
      </c>
      <c r="G61" s="33">
        <v>111.21094720000001</v>
      </c>
      <c r="H61" s="33">
        <v>2.4643495326698961</v>
      </c>
      <c r="I61" s="33">
        <v>10.037862923482166</v>
      </c>
      <c r="J61" s="33">
        <v>2.420180484382084</v>
      </c>
      <c r="K61" s="33">
        <v>110.6512326</v>
      </c>
      <c r="L61" s="33">
        <v>2.1099625505248687</v>
      </c>
      <c r="M61" s="33">
        <v>9.5644721330216278</v>
      </c>
      <c r="N61" s="33">
        <v>2.3098475836260235</v>
      </c>
      <c r="O61" s="33">
        <v>110.2349275</v>
      </c>
      <c r="P61" s="33">
        <v>2.0394873035154193</v>
      </c>
      <c r="Q61" s="33">
        <v>9.0894584053219809</v>
      </c>
      <c r="R61" s="33">
        <v>2.1987764644259222</v>
      </c>
      <c r="S61" s="33">
        <v>111.2562612</v>
      </c>
      <c r="T61" s="33">
        <v>2.5940402686877917</v>
      </c>
      <c r="U61" s="33">
        <v>9.7352429445935584</v>
      </c>
      <c r="V61" s="33">
        <v>2.3496901821112859</v>
      </c>
      <c r="W61" s="33">
        <v>110.1686119</v>
      </c>
      <c r="X61" s="33">
        <v>2.2604798191041331</v>
      </c>
      <c r="Y61" s="33">
        <v>9.0479837841773936</v>
      </c>
      <c r="Z61" s="33">
        <v>2.1890613644513612</v>
      </c>
    </row>
    <row r="62" spans="1:26" x14ac:dyDescent="0.25">
      <c r="B62" s="3" t="s">
        <v>164</v>
      </c>
      <c r="C62" s="33">
        <v>115.60531760000001</v>
      </c>
      <c r="D62" s="33">
        <v>2.4845704852157313</v>
      </c>
      <c r="E62" s="33">
        <v>11.521485878039917</v>
      </c>
      <c r="F62" s="33">
        <v>2.7636773270399928</v>
      </c>
      <c r="G62" s="33">
        <v>113.4340825</v>
      </c>
      <c r="H62" s="33">
        <v>1.9990255959262182</v>
      </c>
      <c r="I62" s="33">
        <v>9.9309771309078254</v>
      </c>
      <c r="J62" s="33">
        <v>2.3952998392918756</v>
      </c>
      <c r="K62" s="33">
        <v>112.79402</v>
      </c>
      <c r="L62" s="33">
        <v>1.9365237509338051</v>
      </c>
      <c r="M62" s="33">
        <v>9.509688326544353</v>
      </c>
      <c r="N62" s="33">
        <v>2.2970560873466717</v>
      </c>
      <c r="O62" s="33">
        <v>111.5973683</v>
      </c>
      <c r="P62" s="33">
        <v>1.2359429365071284</v>
      </c>
      <c r="Q62" s="33">
        <v>8.567462666371096</v>
      </c>
      <c r="R62" s="33">
        <v>2.0763005618533059</v>
      </c>
      <c r="S62" s="33">
        <v>113.6780017</v>
      </c>
      <c r="T62" s="33">
        <v>2.1767228863160737</v>
      </c>
      <c r="U62" s="33">
        <v>10.009778336067644</v>
      </c>
      <c r="V62" s="33">
        <v>2.4136447707211683</v>
      </c>
      <c r="W62" s="33">
        <v>112.2814187</v>
      </c>
      <c r="X62" s="33">
        <v>1.91779379222623</v>
      </c>
      <c r="Y62" s="33">
        <v>9.3160180545292626</v>
      </c>
      <c r="Z62" s="33">
        <v>2.2517974172721944</v>
      </c>
    </row>
    <row r="63" spans="1:26" x14ac:dyDescent="0.25">
      <c r="A63" s="3">
        <v>2019</v>
      </c>
      <c r="B63" s="3" t="s">
        <v>161</v>
      </c>
      <c r="C63" s="33">
        <v>118.8858577</v>
      </c>
      <c r="D63" s="33">
        <v>2.8377069222289775</v>
      </c>
      <c r="E63" s="33">
        <v>11.210581149704058</v>
      </c>
      <c r="F63" s="33">
        <v>2.6919800013322615</v>
      </c>
      <c r="G63" s="33">
        <v>115.987815</v>
      </c>
      <c r="H63" s="33">
        <v>2.2512920664739422</v>
      </c>
      <c r="I63" s="33">
        <v>9.4004861528878436</v>
      </c>
      <c r="J63" s="33">
        <v>2.2715440964213407</v>
      </c>
      <c r="K63" s="33">
        <v>115.14339080000001</v>
      </c>
      <c r="L63" s="33">
        <v>2.0828859544149703</v>
      </c>
      <c r="M63" s="33">
        <v>8.8005706039187679</v>
      </c>
      <c r="N63" s="33">
        <v>2.1310491494390682</v>
      </c>
      <c r="O63" s="33">
        <v>113.5609444</v>
      </c>
      <c r="P63" s="33">
        <v>1.759518284267636</v>
      </c>
      <c r="Q63" s="33">
        <v>7.6695350034079901</v>
      </c>
      <c r="R63" s="33">
        <v>1.8645824594556437</v>
      </c>
      <c r="S63" s="33">
        <v>116.64235619999999</v>
      </c>
      <c r="T63" s="33">
        <v>2.6076764683311549</v>
      </c>
      <c r="U63" s="33">
        <v>10.168577167244198</v>
      </c>
      <c r="V63" s="33">
        <v>2.4505832395045335</v>
      </c>
      <c r="W63" s="33">
        <v>114.8188581</v>
      </c>
      <c r="X63" s="33">
        <v>2.2598925355402422</v>
      </c>
      <c r="Y63" s="33">
        <v>9.032848146324568</v>
      </c>
      <c r="Z63" s="33">
        <v>2.1855152715238413</v>
      </c>
    </row>
    <row r="65" spans="3:3" x14ac:dyDescent="0.25">
      <c r="C65" s="3" t="s">
        <v>165</v>
      </c>
    </row>
  </sheetData>
  <mergeCells count="7">
    <mergeCell ref="A5:B5"/>
    <mergeCell ref="W9:Z9"/>
    <mergeCell ref="C9:F9"/>
    <mergeCell ref="G9:J9"/>
    <mergeCell ref="K9:N9"/>
    <mergeCell ref="O9:R9"/>
    <mergeCell ref="S9:V9"/>
  </mergeCells>
  <hyperlinks>
    <hyperlink ref="A5:B5" location="Índice!A1" display="Regresar al Índic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E44"/>
  <sheetViews>
    <sheetView workbookViewId="0">
      <selection activeCell="A5" sqref="A5:B5"/>
    </sheetView>
  </sheetViews>
  <sheetFormatPr baseColWidth="10" defaultRowHeight="15" x14ac:dyDescent="0.25"/>
  <cols>
    <col min="1" max="16384" width="11.42578125" style="3"/>
  </cols>
  <sheetData>
    <row r="1" spans="1:5" x14ac:dyDescent="0.25">
      <c r="A1" s="3" t="s">
        <v>1305</v>
      </c>
    </row>
    <row r="2" spans="1:5" x14ac:dyDescent="0.25">
      <c r="A2" s="3" t="s">
        <v>166</v>
      </c>
    </row>
    <row r="3" spans="1:5" x14ac:dyDescent="0.25">
      <c r="A3" s="3" t="s">
        <v>150</v>
      </c>
    </row>
    <row r="4" spans="1:5" x14ac:dyDescent="0.25">
      <c r="A4" s="3" t="s">
        <v>151</v>
      </c>
    </row>
    <row r="5" spans="1:5" x14ac:dyDescent="0.25">
      <c r="A5" s="292" t="s">
        <v>1327</v>
      </c>
      <c r="B5" s="292"/>
    </row>
    <row r="8" spans="1:5" x14ac:dyDescent="0.25">
      <c r="A8" s="3" t="s">
        <v>146</v>
      </c>
      <c r="B8" s="3" t="s">
        <v>167</v>
      </c>
      <c r="C8" s="3" t="s">
        <v>168</v>
      </c>
      <c r="D8" s="3" t="s">
        <v>169</v>
      </c>
      <c r="E8" s="3" t="s">
        <v>170</v>
      </c>
    </row>
    <row r="9" spans="1:5" x14ac:dyDescent="0.25">
      <c r="A9" s="3" t="s">
        <v>120</v>
      </c>
      <c r="B9" s="33">
        <v>110.7225703</v>
      </c>
      <c r="C9" s="33">
        <v>1.6145820676640943</v>
      </c>
      <c r="D9" s="33">
        <v>6.5645888417053877</v>
      </c>
      <c r="E9" s="33">
        <v>1.6022272667466808</v>
      </c>
    </row>
    <row r="10" spans="1:5" x14ac:dyDescent="0.25">
      <c r="A10" s="3" t="s">
        <v>125</v>
      </c>
      <c r="B10" s="33">
        <v>111.1185488</v>
      </c>
      <c r="C10" s="33">
        <v>1.6438840767756036</v>
      </c>
      <c r="D10" s="33">
        <v>6.753689660379214</v>
      </c>
      <c r="E10" s="33">
        <v>1.6472710579265248</v>
      </c>
    </row>
    <row r="11" spans="1:5" x14ac:dyDescent="0.25">
      <c r="A11" s="3" t="s">
        <v>136</v>
      </c>
      <c r="B11" s="33">
        <v>111.0906651</v>
      </c>
      <c r="C11" s="33">
        <v>1.7046612645326586</v>
      </c>
      <c r="D11" s="33">
        <v>6.9870002510543872</v>
      </c>
      <c r="E11" s="33">
        <v>1.7027632226342293</v>
      </c>
    </row>
    <row r="12" spans="1:5" x14ac:dyDescent="0.25">
      <c r="A12" s="3" t="s">
        <v>121</v>
      </c>
      <c r="B12" s="33">
        <v>111.0736009</v>
      </c>
      <c r="C12" s="33">
        <v>1.918890835868825</v>
      </c>
      <c r="D12" s="33">
        <v>7.0220273425237067</v>
      </c>
      <c r="E12" s="33">
        <v>1.7110864644839685</v>
      </c>
    </row>
    <row r="13" spans="1:5" x14ac:dyDescent="0.25">
      <c r="A13" s="3" t="s">
        <v>140</v>
      </c>
      <c r="B13" s="33">
        <v>112.7962031</v>
      </c>
      <c r="C13" s="33">
        <v>1.8072496243657588</v>
      </c>
      <c r="D13" s="33">
        <v>7.0730841162331304</v>
      </c>
      <c r="E13" s="33">
        <v>1.7232150684627356</v>
      </c>
    </row>
    <row r="14" spans="1:5" x14ac:dyDescent="0.25">
      <c r="A14" s="3" t="s">
        <v>119</v>
      </c>
      <c r="B14" s="33">
        <v>112.8211779</v>
      </c>
      <c r="C14" s="33">
        <v>1.6241660096812049</v>
      </c>
      <c r="D14" s="33">
        <v>7.1534530859793444</v>
      </c>
      <c r="E14" s="33">
        <v>1.7422980385280784</v>
      </c>
    </row>
    <row r="15" spans="1:5" x14ac:dyDescent="0.25">
      <c r="A15" s="3" t="s">
        <v>135</v>
      </c>
      <c r="B15" s="33">
        <v>112.33276119999999</v>
      </c>
      <c r="C15" s="33">
        <v>1.771233915311643</v>
      </c>
      <c r="D15" s="33">
        <v>7.2725016781149288</v>
      </c>
      <c r="E15" s="33">
        <v>1.7705454583194946</v>
      </c>
    </row>
    <row r="16" spans="1:5" x14ac:dyDescent="0.25">
      <c r="A16" s="3" t="s">
        <v>116</v>
      </c>
      <c r="B16" s="33">
        <v>111.2127265</v>
      </c>
      <c r="C16" s="33">
        <v>1.9189271646046224</v>
      </c>
      <c r="D16" s="33">
        <v>7.3169595702111012</v>
      </c>
      <c r="E16" s="33">
        <v>1.7810882368832104</v>
      </c>
    </row>
    <row r="17" spans="1:5" x14ac:dyDescent="0.25">
      <c r="A17" s="3" t="s">
        <v>171</v>
      </c>
      <c r="B17" s="33">
        <v>112.8515421</v>
      </c>
      <c r="C17" s="33">
        <v>1.7630318419560975</v>
      </c>
      <c r="D17" s="33">
        <v>7.512902896358975</v>
      </c>
      <c r="E17" s="33">
        <v>1.8275153920060738</v>
      </c>
    </row>
    <row r="18" spans="1:5" x14ac:dyDescent="0.25">
      <c r="A18" s="3" t="s">
        <v>123</v>
      </c>
      <c r="B18" s="33">
        <v>111.9375967</v>
      </c>
      <c r="C18" s="33">
        <v>1.8672907344613687</v>
      </c>
      <c r="D18" s="33">
        <v>7.6369980098295542</v>
      </c>
      <c r="E18" s="33">
        <v>1.8568858930044119</v>
      </c>
    </row>
    <row r="19" spans="1:5" x14ac:dyDescent="0.25">
      <c r="A19" s="3" t="s">
        <v>127</v>
      </c>
      <c r="B19" s="33">
        <v>113.0760085</v>
      </c>
      <c r="C19" s="33">
        <v>1.8865915316574222</v>
      </c>
      <c r="D19" s="33">
        <v>7.7812894110994346</v>
      </c>
      <c r="E19" s="33">
        <v>1.8910044827977979</v>
      </c>
    </row>
    <row r="20" spans="1:5" x14ac:dyDescent="0.25">
      <c r="A20" s="3" t="s">
        <v>139</v>
      </c>
      <c r="B20" s="33">
        <v>113.3204899</v>
      </c>
      <c r="C20" s="33">
        <v>1.8857373460288596</v>
      </c>
      <c r="D20" s="33">
        <v>7.8365815385038617</v>
      </c>
      <c r="E20" s="33">
        <v>1.9040695680116793</v>
      </c>
    </row>
    <row r="21" spans="1:5" x14ac:dyDescent="0.25">
      <c r="A21" s="3" t="s">
        <v>134</v>
      </c>
      <c r="B21" s="33">
        <v>113.4761311</v>
      </c>
      <c r="C21" s="33">
        <v>2.1312402471431735</v>
      </c>
      <c r="D21" s="33">
        <v>7.9219363102504436</v>
      </c>
      <c r="E21" s="33">
        <v>1.9242283534780968</v>
      </c>
    </row>
    <row r="22" spans="1:5" x14ac:dyDescent="0.25">
      <c r="A22" s="3" t="s">
        <v>130</v>
      </c>
      <c r="B22" s="33">
        <v>112.63325089999999</v>
      </c>
      <c r="C22" s="33">
        <v>1.8069024964096458</v>
      </c>
      <c r="D22" s="33">
        <v>7.9497410594983053</v>
      </c>
      <c r="E22" s="33">
        <v>1.9307925978464535</v>
      </c>
    </row>
    <row r="23" spans="1:5" x14ac:dyDescent="0.25">
      <c r="A23" s="3" t="s">
        <v>117</v>
      </c>
      <c r="B23" s="33">
        <v>112.4702186</v>
      </c>
      <c r="C23" s="33">
        <v>1.9632687806556692</v>
      </c>
      <c r="D23" s="33">
        <v>7.9610070097447139</v>
      </c>
      <c r="E23" s="33">
        <v>1.9334519425739716</v>
      </c>
    </row>
    <row r="24" spans="1:5" x14ac:dyDescent="0.25">
      <c r="A24" s="3" t="s">
        <v>137</v>
      </c>
      <c r="B24" s="33">
        <v>113.6058152</v>
      </c>
      <c r="C24" s="33">
        <v>2.0297366629911107</v>
      </c>
      <c r="D24" s="33">
        <v>8.196385023048137</v>
      </c>
      <c r="E24" s="33">
        <v>1.988965740733617</v>
      </c>
    </row>
    <row r="25" spans="1:5" x14ac:dyDescent="0.25">
      <c r="A25" s="3" t="s">
        <v>126</v>
      </c>
      <c r="B25" s="33">
        <v>112.82084140000001</v>
      </c>
      <c r="C25" s="33">
        <v>2.0914408624876257</v>
      </c>
      <c r="D25" s="33">
        <v>8.2932901833832275</v>
      </c>
      <c r="E25" s="33">
        <v>2.0117944594642223</v>
      </c>
    </row>
    <row r="26" spans="1:5" x14ac:dyDescent="0.25">
      <c r="A26" s="3" t="s">
        <v>132</v>
      </c>
      <c r="B26" s="33">
        <v>114.4608272</v>
      </c>
      <c r="C26" s="33">
        <v>2.2355077403023227</v>
      </c>
      <c r="D26" s="33">
        <v>8.4992251921193862</v>
      </c>
      <c r="E26" s="33">
        <v>2.0602573775169386</v>
      </c>
    </row>
    <row r="27" spans="1:5" x14ac:dyDescent="0.25">
      <c r="A27" s="3" t="s">
        <v>143</v>
      </c>
      <c r="B27" s="33">
        <v>114.2189107</v>
      </c>
      <c r="C27" s="33">
        <v>2.2244765699784175</v>
      </c>
      <c r="D27" s="33">
        <v>8.5844642610900745</v>
      </c>
      <c r="E27" s="33">
        <v>2.0802965979233923</v>
      </c>
    </row>
    <row r="28" spans="1:5" x14ac:dyDescent="0.25">
      <c r="A28" s="3" t="s">
        <v>124</v>
      </c>
      <c r="B28" s="33">
        <v>114.9482247</v>
      </c>
      <c r="C28" s="33">
        <v>2.0512122163567348</v>
      </c>
      <c r="D28" s="33">
        <v>8.6775477978280549</v>
      </c>
      <c r="E28" s="33">
        <v>2.1021665358827324</v>
      </c>
    </row>
    <row r="29" spans="1:5" x14ac:dyDescent="0.25">
      <c r="A29" s="3" t="s">
        <v>118</v>
      </c>
      <c r="B29" s="33">
        <v>115.062151</v>
      </c>
      <c r="C29" s="33">
        <v>2.2143384355655327</v>
      </c>
      <c r="D29" s="33">
        <v>8.9014800366728597</v>
      </c>
      <c r="E29" s="33">
        <v>2.1547218279835301</v>
      </c>
    </row>
    <row r="30" spans="1:5" x14ac:dyDescent="0.25">
      <c r="A30" s="3" t="s">
        <v>131</v>
      </c>
      <c r="B30" s="33">
        <v>114.910179</v>
      </c>
      <c r="C30" s="33">
        <v>2.095417441310321</v>
      </c>
      <c r="D30" s="33">
        <v>8.9076341150927441</v>
      </c>
      <c r="E30" s="33">
        <v>2.1561650013153466</v>
      </c>
    </row>
    <row r="31" spans="1:5" x14ac:dyDescent="0.25">
      <c r="A31" s="3" t="s">
        <v>122</v>
      </c>
      <c r="B31" s="33">
        <v>114.29307230000001</v>
      </c>
      <c r="C31" s="33">
        <v>2.2091583488430988</v>
      </c>
      <c r="D31" s="33">
        <v>9.0912803083550653</v>
      </c>
      <c r="E31" s="33">
        <v>2.199203167192243</v>
      </c>
    </row>
    <row r="32" spans="1:5" x14ac:dyDescent="0.25">
      <c r="A32" s="3" t="s">
        <v>138</v>
      </c>
      <c r="B32" s="33">
        <v>115.14567030000001</v>
      </c>
      <c r="C32" s="33">
        <v>2.5918970890397297</v>
      </c>
      <c r="D32" s="33">
        <v>9.3566173808393049</v>
      </c>
      <c r="E32" s="33">
        <v>2.2612900243885736</v>
      </c>
    </row>
    <row r="33" spans="1:5" x14ac:dyDescent="0.25">
      <c r="A33" s="3" t="s">
        <v>128</v>
      </c>
      <c r="B33" s="33">
        <v>115.31043080000001</v>
      </c>
      <c r="C33" s="33">
        <v>2.2643928538054858</v>
      </c>
      <c r="D33" s="33">
        <v>9.3702505368384195</v>
      </c>
      <c r="E33" s="33">
        <v>2.2644770261935676</v>
      </c>
    </row>
    <row r="34" spans="1:5" x14ac:dyDescent="0.25">
      <c r="A34" s="3" t="s">
        <v>133</v>
      </c>
      <c r="B34" s="33">
        <v>115.9707959</v>
      </c>
      <c r="C34" s="33">
        <v>2.2494380785223589</v>
      </c>
      <c r="D34" s="33">
        <v>9.3929708551327096</v>
      </c>
      <c r="E34" s="33">
        <v>2.2697876579142573</v>
      </c>
    </row>
    <row r="35" spans="1:5" x14ac:dyDescent="0.25">
      <c r="A35" s="3" t="s">
        <v>142</v>
      </c>
      <c r="B35" s="33">
        <v>115.76182129999999</v>
      </c>
      <c r="C35" s="33">
        <v>2.3692926617076226</v>
      </c>
      <c r="D35" s="33">
        <v>9.4161048594255448</v>
      </c>
      <c r="E35" s="33">
        <v>2.2751941344143045</v>
      </c>
    </row>
    <row r="36" spans="1:5" x14ac:dyDescent="0.25">
      <c r="A36" s="3" t="s">
        <v>144</v>
      </c>
      <c r="B36" s="33">
        <v>114.9935983</v>
      </c>
      <c r="C36" s="33">
        <v>2.2326168749777331</v>
      </c>
      <c r="D36" s="33">
        <v>9.4564869818642308</v>
      </c>
      <c r="E36" s="33">
        <v>2.2846294865772832</v>
      </c>
    </row>
    <row r="37" spans="1:5" x14ac:dyDescent="0.25">
      <c r="A37" s="3" t="s">
        <v>145</v>
      </c>
      <c r="B37" s="33">
        <v>115.79344690000001</v>
      </c>
      <c r="C37" s="33">
        <v>2.4977123061501683</v>
      </c>
      <c r="D37" s="33">
        <v>9.964067283557787</v>
      </c>
      <c r="E37" s="33">
        <v>2.403004432199829</v>
      </c>
    </row>
    <row r="38" spans="1:5" x14ac:dyDescent="0.25">
      <c r="A38" s="3" t="s">
        <v>129</v>
      </c>
      <c r="B38" s="33">
        <v>115.6049783</v>
      </c>
      <c r="C38" s="33">
        <v>2.7219127007311439</v>
      </c>
      <c r="D38" s="33">
        <v>10.966524852083603</v>
      </c>
      <c r="E38" s="33">
        <v>2.6355931090344287</v>
      </c>
    </row>
    <row r="39" spans="1:5" x14ac:dyDescent="0.25">
      <c r="A39" s="3" t="s">
        <v>94</v>
      </c>
      <c r="B39" s="33">
        <v>118.6877958</v>
      </c>
      <c r="C39" s="33">
        <v>2.7998138912043835</v>
      </c>
      <c r="D39" s="33">
        <v>11.071347389697571</v>
      </c>
      <c r="E39" s="33">
        <v>2.6598227457760526</v>
      </c>
    </row>
    <row r="40" spans="1:5" x14ac:dyDescent="0.25">
      <c r="A40" s="3" t="s">
        <v>53</v>
      </c>
      <c r="B40" s="33">
        <v>118.7338836</v>
      </c>
      <c r="C40" s="33">
        <v>3.0161748567417046</v>
      </c>
      <c r="D40" s="33">
        <v>11.534116471857093</v>
      </c>
      <c r="E40" s="33">
        <v>2.7665868810476058</v>
      </c>
    </row>
    <row r="41" spans="1:5" x14ac:dyDescent="0.25">
      <c r="A41" s="3" t="s">
        <v>172</v>
      </c>
      <c r="C41" s="33">
        <v>0</v>
      </c>
      <c r="D41" s="33">
        <v>8.5</v>
      </c>
    </row>
    <row r="42" spans="1:5" x14ac:dyDescent="0.25">
      <c r="C42" s="33">
        <v>1</v>
      </c>
      <c r="D42" s="33">
        <f>AVERAGE(D9:D41)</f>
        <v>8.4522289184961323</v>
      </c>
    </row>
    <row r="43" spans="1:5" x14ac:dyDescent="0.25">
      <c r="A43" s="3" t="s">
        <v>173</v>
      </c>
      <c r="C43" s="33">
        <v>0</v>
      </c>
      <c r="D43" s="33">
        <v>9</v>
      </c>
    </row>
    <row r="44" spans="1:5" x14ac:dyDescent="0.25">
      <c r="C44" s="33">
        <v>1</v>
      </c>
      <c r="D44" s="33">
        <v>9</v>
      </c>
    </row>
  </sheetData>
  <mergeCells count="1">
    <mergeCell ref="A5:B5"/>
  </mergeCells>
  <hyperlinks>
    <hyperlink ref="A5:B5" location="Índice!A1" display="Regresar al Índic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J82"/>
  <sheetViews>
    <sheetView workbookViewId="0">
      <selection activeCell="A5" sqref="A5:B5"/>
    </sheetView>
  </sheetViews>
  <sheetFormatPr baseColWidth="10" defaultRowHeight="15" x14ac:dyDescent="0.25"/>
  <cols>
    <col min="1" max="6" width="11.42578125" style="3"/>
    <col min="7" max="7" width="13.85546875" style="3" customWidth="1"/>
    <col min="8" max="16384" width="11.42578125" style="3"/>
  </cols>
  <sheetData>
    <row r="1" spans="1:10" x14ac:dyDescent="0.25">
      <c r="A1" s="32" t="s">
        <v>1306</v>
      </c>
    </row>
    <row r="2" spans="1:10" x14ac:dyDescent="0.25">
      <c r="A2" s="32" t="s">
        <v>149</v>
      </c>
    </row>
    <row r="3" spans="1:10" x14ac:dyDescent="0.25">
      <c r="A3" s="32" t="s">
        <v>174</v>
      </c>
    </row>
    <row r="4" spans="1:10" x14ac:dyDescent="0.25">
      <c r="A4" s="32" t="s">
        <v>175</v>
      </c>
    </row>
    <row r="5" spans="1:10" x14ac:dyDescent="0.25">
      <c r="A5" s="292" t="s">
        <v>1327</v>
      </c>
      <c r="B5" s="292"/>
    </row>
    <row r="9" spans="1:10" x14ac:dyDescent="0.25">
      <c r="C9" s="3" t="s">
        <v>176</v>
      </c>
      <c r="D9" s="3" t="s">
        <v>177</v>
      </c>
      <c r="E9" s="3" t="s">
        <v>146</v>
      </c>
      <c r="F9" s="3" t="s">
        <v>178</v>
      </c>
    </row>
    <row r="10" spans="1:10" x14ac:dyDescent="0.25">
      <c r="A10" s="3">
        <v>2019</v>
      </c>
      <c r="B10" s="3">
        <v>1</v>
      </c>
      <c r="C10" s="34" t="s">
        <v>179</v>
      </c>
      <c r="D10" s="3" t="s">
        <v>180</v>
      </c>
      <c r="E10" s="3" t="s">
        <v>181</v>
      </c>
      <c r="F10" s="3" t="s">
        <v>120</v>
      </c>
      <c r="G10" s="3" t="str">
        <f>CONCATENATE(F10,", ",C10)</f>
        <v>Veracruz, Ver</v>
      </c>
      <c r="H10" s="33">
        <v>110.40178710000001</v>
      </c>
      <c r="I10" s="33">
        <v>1.6934956478209751</v>
      </c>
      <c r="J10" s="33">
        <v>6.3106565360709244</v>
      </c>
    </row>
    <row r="11" spans="1:10" x14ac:dyDescent="0.25">
      <c r="A11" s="3">
        <v>2019</v>
      </c>
      <c r="B11" s="3">
        <v>1</v>
      </c>
      <c r="C11" s="34" t="s">
        <v>182</v>
      </c>
      <c r="D11" s="3" t="s">
        <v>136</v>
      </c>
      <c r="E11" s="3" t="s">
        <v>183</v>
      </c>
      <c r="F11" s="3" t="s">
        <v>184</v>
      </c>
      <c r="G11" s="3" t="str">
        <f t="shared" ref="G11:G74" si="0">CONCATENATE(F11,", ",C11)</f>
        <v>Gómez Palacio, Dur</v>
      </c>
      <c r="H11" s="33">
        <v>110.150491</v>
      </c>
      <c r="I11" s="33">
        <v>1.5059669604314596</v>
      </c>
      <c r="J11" s="33">
        <v>6.4630849872529428</v>
      </c>
    </row>
    <row r="12" spans="1:10" x14ac:dyDescent="0.25">
      <c r="A12" s="3">
        <v>2019</v>
      </c>
      <c r="B12" s="3">
        <v>1</v>
      </c>
      <c r="C12" s="34" t="s">
        <v>185</v>
      </c>
      <c r="D12" s="3" t="s">
        <v>121</v>
      </c>
      <c r="E12" s="3" t="s">
        <v>186</v>
      </c>
      <c r="F12" s="3" t="s">
        <v>187</v>
      </c>
      <c r="G12" s="3" t="str">
        <f t="shared" si="0"/>
        <v>Cajeme, Son</v>
      </c>
      <c r="H12" s="33">
        <v>110.0231387</v>
      </c>
      <c r="I12" s="33">
        <v>1.8244216879575559</v>
      </c>
      <c r="J12" s="33">
        <v>6.5624750103015606</v>
      </c>
    </row>
    <row r="13" spans="1:10" x14ac:dyDescent="0.25">
      <c r="A13" s="3">
        <v>2019</v>
      </c>
      <c r="B13" s="3">
        <v>1</v>
      </c>
      <c r="C13" s="34" t="s">
        <v>188</v>
      </c>
      <c r="D13" s="3" t="s">
        <v>141</v>
      </c>
      <c r="E13" s="3" t="s">
        <v>189</v>
      </c>
      <c r="F13" s="3" t="s">
        <v>190</v>
      </c>
      <c r="G13" s="3" t="str">
        <f t="shared" si="0"/>
        <v>Zumpango, Edomex</v>
      </c>
      <c r="H13" s="33">
        <v>111.77329229999999</v>
      </c>
      <c r="I13" s="33">
        <v>1.6168913118398853</v>
      </c>
      <c r="J13" s="33">
        <v>6.7767585572815481</v>
      </c>
    </row>
    <row r="14" spans="1:10" x14ac:dyDescent="0.25">
      <c r="A14" s="3">
        <v>2019</v>
      </c>
      <c r="B14" s="3">
        <v>1</v>
      </c>
      <c r="C14" s="34" t="s">
        <v>179</v>
      </c>
      <c r="D14" s="3" t="s">
        <v>180</v>
      </c>
      <c r="E14" s="3" t="s">
        <v>181</v>
      </c>
      <c r="F14" s="3" t="s">
        <v>191</v>
      </c>
      <c r="G14" s="3" t="str">
        <f t="shared" si="0"/>
        <v>Coatzacoalcos, Ver</v>
      </c>
      <c r="H14" s="33">
        <v>111.2435771</v>
      </c>
      <c r="I14" s="33">
        <v>1.8057185795633091</v>
      </c>
      <c r="J14" s="33">
        <v>6.8856462208481961</v>
      </c>
    </row>
    <row r="15" spans="1:10" x14ac:dyDescent="0.25">
      <c r="A15" s="3">
        <v>2019</v>
      </c>
      <c r="B15" s="3">
        <v>1</v>
      </c>
      <c r="C15" s="34" t="s">
        <v>192</v>
      </c>
      <c r="D15" s="3" t="s">
        <v>125</v>
      </c>
      <c r="E15" s="3" t="s">
        <v>193</v>
      </c>
      <c r="F15" s="3" t="s">
        <v>125</v>
      </c>
      <c r="G15" s="3" t="str">
        <f t="shared" si="0"/>
        <v>Tlaxcala, Tlax</v>
      </c>
      <c r="H15" s="33">
        <v>111.6020513</v>
      </c>
      <c r="I15" s="33">
        <v>1.7285370687618373</v>
      </c>
      <c r="J15" s="33">
        <v>6.9460484552887003</v>
      </c>
    </row>
    <row r="16" spans="1:10" x14ac:dyDescent="0.25">
      <c r="A16" s="3">
        <v>2019</v>
      </c>
      <c r="B16" s="3">
        <v>1</v>
      </c>
      <c r="C16" s="34" t="s">
        <v>194</v>
      </c>
      <c r="D16" s="3" t="s">
        <v>123</v>
      </c>
      <c r="E16" s="3" t="s">
        <v>195</v>
      </c>
      <c r="F16" s="3" t="s">
        <v>196</v>
      </c>
      <c r="G16" s="3" t="str">
        <f t="shared" si="0"/>
        <v>Mineral de la Reforma, Hdo</v>
      </c>
      <c r="H16" s="33">
        <v>110.59184550000001</v>
      </c>
      <c r="I16" s="33">
        <v>1.7501910192479819</v>
      </c>
      <c r="J16" s="33">
        <v>6.983956322322582</v>
      </c>
    </row>
    <row r="17" spans="1:10" x14ac:dyDescent="0.25">
      <c r="A17" s="3">
        <v>2019</v>
      </c>
      <c r="B17" s="3">
        <v>1</v>
      </c>
      <c r="C17" s="34" t="s">
        <v>197</v>
      </c>
      <c r="D17" s="3" t="s">
        <v>116</v>
      </c>
      <c r="E17" s="3" t="s">
        <v>198</v>
      </c>
      <c r="F17" s="3" t="s">
        <v>199</v>
      </c>
      <c r="G17" s="3" t="str">
        <f t="shared" si="0"/>
        <v>Reynosa, Tamps</v>
      </c>
      <c r="H17" s="33">
        <v>110.8697076</v>
      </c>
      <c r="I17" s="33">
        <v>1.891414104377187</v>
      </c>
      <c r="J17" s="33">
        <v>7.0855471274512194</v>
      </c>
    </row>
    <row r="18" spans="1:10" x14ac:dyDescent="0.25">
      <c r="A18" s="3">
        <v>2019</v>
      </c>
      <c r="B18" s="3">
        <v>1</v>
      </c>
      <c r="C18" s="34" t="s">
        <v>192</v>
      </c>
      <c r="D18" s="3" t="s">
        <v>125</v>
      </c>
      <c r="E18" s="3" t="s">
        <v>193</v>
      </c>
      <c r="F18" s="3" t="s">
        <v>200</v>
      </c>
      <c r="G18" s="3" t="str">
        <f t="shared" si="0"/>
        <v>Apizaco, Tlax</v>
      </c>
      <c r="H18" s="33">
        <v>111.5672797</v>
      </c>
      <c r="I18" s="33">
        <v>1.7581307789204637</v>
      </c>
      <c r="J18" s="33">
        <v>7.1099156622150383</v>
      </c>
    </row>
    <row r="19" spans="1:10" x14ac:dyDescent="0.25">
      <c r="A19" s="3">
        <v>2019</v>
      </c>
      <c r="B19" s="3">
        <v>1</v>
      </c>
      <c r="C19" s="34" t="s">
        <v>188</v>
      </c>
      <c r="D19" s="3" t="s">
        <v>141</v>
      </c>
      <c r="E19" s="3" t="s">
        <v>189</v>
      </c>
      <c r="F19" s="3" t="s">
        <v>201</v>
      </c>
      <c r="G19" s="3" t="str">
        <f t="shared" si="0"/>
        <v>Tecámac, Edomex</v>
      </c>
      <c r="H19" s="33">
        <v>112.498723</v>
      </c>
      <c r="I19" s="33">
        <v>1.7454175928095728</v>
      </c>
      <c r="J19" s="33">
        <v>7.200932869485932</v>
      </c>
    </row>
    <row r="20" spans="1:10" x14ac:dyDescent="0.25">
      <c r="A20" s="3">
        <v>2019</v>
      </c>
      <c r="B20" s="3">
        <v>1</v>
      </c>
      <c r="C20" s="34" t="s">
        <v>202</v>
      </c>
      <c r="D20" s="3" t="s">
        <v>119</v>
      </c>
      <c r="E20" s="3" t="s">
        <v>203</v>
      </c>
      <c r="F20" s="3" t="s">
        <v>204</v>
      </c>
      <c r="G20" s="3" t="str">
        <f t="shared" si="0"/>
        <v>Centro, Tab</v>
      </c>
      <c r="H20" s="33">
        <v>113.0328222</v>
      </c>
      <c r="I20" s="33">
        <v>1.676571244844971</v>
      </c>
      <c r="J20" s="33">
        <v>7.2077263057646057</v>
      </c>
    </row>
    <row r="21" spans="1:10" x14ac:dyDescent="0.25">
      <c r="A21" s="3">
        <v>2019</v>
      </c>
      <c r="B21" s="3">
        <v>1</v>
      </c>
      <c r="C21" s="34" t="s">
        <v>205</v>
      </c>
      <c r="D21" s="3" t="s">
        <v>135</v>
      </c>
      <c r="E21" s="3" t="s">
        <v>206</v>
      </c>
      <c r="F21" s="3" t="s">
        <v>207</v>
      </c>
      <c r="G21" s="3" t="str">
        <f t="shared" si="0"/>
        <v>Zihuatanejo de Azueta, Gue</v>
      </c>
      <c r="H21" s="33">
        <v>112.0381537</v>
      </c>
      <c r="I21" s="33">
        <v>1.7593927644858676</v>
      </c>
      <c r="J21" s="33">
        <v>7.3030467599934035</v>
      </c>
    </row>
    <row r="22" spans="1:10" x14ac:dyDescent="0.25">
      <c r="A22" s="3">
        <v>2019</v>
      </c>
      <c r="B22" s="3">
        <v>1</v>
      </c>
      <c r="C22" s="34" t="s">
        <v>208</v>
      </c>
      <c r="D22" s="3" t="s">
        <v>124</v>
      </c>
      <c r="E22" s="3" t="s">
        <v>209</v>
      </c>
      <c r="F22" s="3" t="s">
        <v>210</v>
      </c>
      <c r="G22" s="3" t="str">
        <f t="shared" si="0"/>
        <v>Huejotzingo, Pue</v>
      </c>
      <c r="H22" s="33">
        <v>113.14911170000001</v>
      </c>
      <c r="I22" s="33">
        <v>1.6911324959850038</v>
      </c>
      <c r="J22" s="33">
        <v>7.3181031887853409</v>
      </c>
    </row>
    <row r="23" spans="1:10" x14ac:dyDescent="0.25">
      <c r="A23" s="3">
        <v>2019</v>
      </c>
      <c r="B23" s="3">
        <v>1</v>
      </c>
      <c r="C23" s="34" t="s">
        <v>188</v>
      </c>
      <c r="D23" s="3" t="s">
        <v>141</v>
      </c>
      <c r="E23" s="3" t="s">
        <v>189</v>
      </c>
      <c r="F23" s="3" t="s">
        <v>211</v>
      </c>
      <c r="G23" s="3" t="str">
        <f t="shared" si="0"/>
        <v>Toluca, Edomex</v>
      </c>
      <c r="H23" s="33">
        <v>112.9280286</v>
      </c>
      <c r="I23" s="33">
        <v>1.7356796416402753</v>
      </c>
      <c r="J23" s="33">
        <v>7.33094510065464</v>
      </c>
    </row>
    <row r="24" spans="1:10" x14ac:dyDescent="0.25">
      <c r="A24" s="3">
        <v>2019</v>
      </c>
      <c r="B24" s="3">
        <v>1</v>
      </c>
      <c r="C24" s="34" t="s">
        <v>185</v>
      </c>
      <c r="D24" s="3" t="s">
        <v>121</v>
      </c>
      <c r="E24" s="3" t="s">
        <v>186</v>
      </c>
      <c r="F24" s="3" t="s">
        <v>212</v>
      </c>
      <c r="G24" s="3" t="str">
        <f t="shared" si="0"/>
        <v>Hermosillo, Son</v>
      </c>
      <c r="H24" s="33">
        <v>111.76436270000001</v>
      </c>
      <c r="I24" s="33">
        <v>2.0016908055115135</v>
      </c>
      <c r="J24" s="33">
        <v>7.3430566627210592</v>
      </c>
    </row>
    <row r="25" spans="1:10" x14ac:dyDescent="0.25">
      <c r="A25" s="3">
        <v>2019</v>
      </c>
      <c r="B25" s="3">
        <v>1</v>
      </c>
      <c r="C25" s="34" t="s">
        <v>197</v>
      </c>
      <c r="D25" s="3" t="s">
        <v>116</v>
      </c>
      <c r="E25" s="3" t="s">
        <v>198</v>
      </c>
      <c r="F25" s="3" t="s">
        <v>213</v>
      </c>
      <c r="G25" s="3" t="str">
        <f t="shared" si="0"/>
        <v>Matamoros, Tamps</v>
      </c>
      <c r="H25" s="33">
        <v>110.830417</v>
      </c>
      <c r="I25" s="33">
        <v>1.9253128053135171</v>
      </c>
      <c r="J25" s="33">
        <v>7.3453435070804929</v>
      </c>
    </row>
    <row r="26" spans="1:10" x14ac:dyDescent="0.25">
      <c r="A26" s="3">
        <v>2019</v>
      </c>
      <c r="B26" s="3">
        <v>1</v>
      </c>
      <c r="C26" s="34" t="s">
        <v>214</v>
      </c>
      <c r="D26" s="3" t="s">
        <v>130</v>
      </c>
      <c r="E26" s="3" t="s">
        <v>215</v>
      </c>
      <c r="F26" s="3" t="s">
        <v>216</v>
      </c>
      <c r="G26" s="3" t="str">
        <f t="shared" si="0"/>
        <v>Emiliano Zapata, Mor</v>
      </c>
      <c r="H26" s="33">
        <v>112.0339603</v>
      </c>
      <c r="I26" s="33">
        <v>1.7733381377226243</v>
      </c>
      <c r="J26" s="33">
        <v>7.3495733746456349</v>
      </c>
    </row>
    <row r="27" spans="1:10" x14ac:dyDescent="0.25">
      <c r="A27" s="3">
        <v>2019</v>
      </c>
      <c r="B27" s="3">
        <v>1</v>
      </c>
      <c r="C27" s="34" t="s">
        <v>214</v>
      </c>
      <c r="D27" s="3" t="s">
        <v>130</v>
      </c>
      <c r="E27" s="3" t="s">
        <v>215</v>
      </c>
      <c r="F27" s="3" t="s">
        <v>217</v>
      </c>
      <c r="G27" s="3" t="str">
        <f t="shared" si="0"/>
        <v>Temixco, Mor</v>
      </c>
      <c r="H27" s="33">
        <v>111.8200078</v>
      </c>
      <c r="I27" s="33">
        <v>1.6267845971591255</v>
      </c>
      <c r="J27" s="33">
        <v>7.361385134364018</v>
      </c>
    </row>
    <row r="28" spans="1:10" x14ac:dyDescent="0.25">
      <c r="A28" s="3">
        <v>2019</v>
      </c>
      <c r="B28" s="3">
        <v>1</v>
      </c>
      <c r="C28" s="34" t="s">
        <v>218</v>
      </c>
      <c r="D28" s="3" t="s">
        <v>139</v>
      </c>
      <c r="E28" s="3" t="s">
        <v>219</v>
      </c>
      <c r="F28" s="3" t="s">
        <v>220</v>
      </c>
      <c r="G28" s="3" t="str">
        <f t="shared" si="0"/>
        <v>El Marqués, Qro</v>
      </c>
      <c r="H28" s="33">
        <v>112.74013119999999</v>
      </c>
      <c r="I28" s="33">
        <v>1.7188049956968321</v>
      </c>
      <c r="J28" s="33">
        <v>7.5043076241279705</v>
      </c>
    </row>
    <row r="29" spans="1:10" x14ac:dyDescent="0.25">
      <c r="A29" s="3">
        <v>2019</v>
      </c>
      <c r="B29" s="3">
        <v>1</v>
      </c>
      <c r="C29" s="34" t="s">
        <v>205</v>
      </c>
      <c r="D29" s="3" t="s">
        <v>135</v>
      </c>
      <c r="E29" s="3" t="s">
        <v>206</v>
      </c>
      <c r="F29" s="3" t="s">
        <v>221</v>
      </c>
      <c r="G29" s="3" t="str">
        <f t="shared" si="0"/>
        <v>Acapulco de Juárez, Gue</v>
      </c>
      <c r="H29" s="33">
        <v>112.9153333</v>
      </c>
      <c r="I29" s="33">
        <v>1.8500701469485126</v>
      </c>
      <c r="J29" s="33">
        <v>7.5481968894854035</v>
      </c>
    </row>
    <row r="30" spans="1:10" x14ac:dyDescent="0.25">
      <c r="A30" s="3">
        <v>2019</v>
      </c>
      <c r="B30" s="3">
        <v>1</v>
      </c>
      <c r="C30" s="34" t="s">
        <v>182</v>
      </c>
      <c r="D30" s="3" t="s">
        <v>136</v>
      </c>
      <c r="E30" s="3" t="s">
        <v>183</v>
      </c>
      <c r="F30" s="3" t="s">
        <v>136</v>
      </c>
      <c r="G30" s="3" t="str">
        <f t="shared" si="0"/>
        <v>Durango, Dur</v>
      </c>
      <c r="H30" s="33">
        <v>112.0830357</v>
      </c>
      <c r="I30" s="33">
        <v>1.9238417036735012</v>
      </c>
      <c r="J30" s="33">
        <v>7.5521942020978949</v>
      </c>
    </row>
    <row r="31" spans="1:10" x14ac:dyDescent="0.25">
      <c r="A31" s="3">
        <v>2019</v>
      </c>
      <c r="B31" s="3">
        <v>1</v>
      </c>
      <c r="C31" s="34" t="s">
        <v>222</v>
      </c>
      <c r="D31" s="3" t="s">
        <v>117</v>
      </c>
      <c r="E31" s="3" t="s">
        <v>223</v>
      </c>
      <c r="F31" s="3" t="s">
        <v>224</v>
      </c>
      <c r="G31" s="3" t="str">
        <f t="shared" si="0"/>
        <v>Juárez, Chih</v>
      </c>
      <c r="H31" s="33">
        <v>112.23188210000001</v>
      </c>
      <c r="I31" s="33">
        <v>1.9393493840806686</v>
      </c>
      <c r="J31" s="33">
        <v>7.7658348537122501</v>
      </c>
    </row>
    <row r="32" spans="1:10" x14ac:dyDescent="0.25">
      <c r="A32" s="3">
        <v>2019</v>
      </c>
      <c r="B32" s="3">
        <v>1</v>
      </c>
      <c r="C32" s="34" t="s">
        <v>202</v>
      </c>
      <c r="D32" s="3" t="s">
        <v>119</v>
      </c>
      <c r="E32" s="3" t="s">
        <v>203</v>
      </c>
      <c r="F32" s="3" t="s">
        <v>225</v>
      </c>
      <c r="G32" s="3" t="str">
        <f t="shared" si="0"/>
        <v>Nacajuca, Tab</v>
      </c>
      <c r="H32" s="33">
        <v>114.0048798</v>
      </c>
      <c r="I32" s="33">
        <v>1.6514684743725638</v>
      </c>
      <c r="J32" s="33">
        <v>7.7996117207168814</v>
      </c>
    </row>
    <row r="33" spans="1:10" x14ac:dyDescent="0.25">
      <c r="A33" s="3">
        <v>2019</v>
      </c>
      <c r="B33" s="3">
        <v>1</v>
      </c>
      <c r="C33" s="34" t="s">
        <v>226</v>
      </c>
      <c r="D33" s="3" t="s">
        <v>127</v>
      </c>
      <c r="E33" s="3" t="s">
        <v>223</v>
      </c>
      <c r="F33" s="3" t="s">
        <v>227</v>
      </c>
      <c r="G33" s="3" t="str">
        <f t="shared" si="0"/>
        <v>Tapachula, Chis</v>
      </c>
      <c r="H33" s="33">
        <v>112.9977952</v>
      </c>
      <c r="I33" s="33">
        <v>1.9734844238536553</v>
      </c>
      <c r="J33" s="33">
        <v>7.8087241285021092</v>
      </c>
    </row>
    <row r="34" spans="1:10" x14ac:dyDescent="0.25">
      <c r="A34" s="3">
        <v>2019</v>
      </c>
      <c r="B34" s="3">
        <v>1</v>
      </c>
      <c r="C34" s="34" t="s">
        <v>228</v>
      </c>
      <c r="D34" s="3" t="s">
        <v>140</v>
      </c>
      <c r="E34" s="3" t="s">
        <v>229</v>
      </c>
      <c r="F34" s="3" t="s">
        <v>230</v>
      </c>
      <c r="G34" s="3" t="str">
        <f t="shared" si="0"/>
        <v>San Juan Bautista Tuxtepec, Oax</v>
      </c>
      <c r="H34" s="33">
        <v>113.9573458</v>
      </c>
      <c r="I34" s="33">
        <v>1.9199151481382071</v>
      </c>
      <c r="J34" s="33">
        <v>7.8554420689523896</v>
      </c>
    </row>
    <row r="35" spans="1:10" x14ac:dyDescent="0.25">
      <c r="A35" s="3">
        <v>2019</v>
      </c>
      <c r="B35" s="3">
        <v>1</v>
      </c>
      <c r="C35" s="34" t="s">
        <v>231</v>
      </c>
      <c r="D35" s="3" t="s">
        <v>134</v>
      </c>
      <c r="E35" s="3" t="s">
        <v>232</v>
      </c>
      <c r="F35" s="3" t="s">
        <v>134</v>
      </c>
      <c r="G35" s="3" t="str">
        <f t="shared" si="0"/>
        <v>Aguascalientes, Ags</v>
      </c>
      <c r="H35" s="33">
        <v>113.4791431</v>
      </c>
      <c r="I35" s="33">
        <v>2.1763637068926034</v>
      </c>
      <c r="J35" s="33">
        <v>7.9018433480429362</v>
      </c>
    </row>
    <row r="36" spans="1:10" x14ac:dyDescent="0.25">
      <c r="A36" s="3">
        <v>2019</v>
      </c>
      <c r="B36" s="3">
        <v>1</v>
      </c>
      <c r="C36" s="34" t="s">
        <v>194</v>
      </c>
      <c r="D36" s="3" t="s">
        <v>123</v>
      </c>
      <c r="E36" s="3" t="s">
        <v>195</v>
      </c>
      <c r="F36" s="3" t="s">
        <v>233</v>
      </c>
      <c r="G36" s="3" t="str">
        <f t="shared" si="0"/>
        <v>Tizayuca, Hdo</v>
      </c>
      <c r="H36" s="33">
        <v>112.6049129</v>
      </c>
      <c r="I36" s="33">
        <v>2.0684741352730018</v>
      </c>
      <c r="J36" s="33">
        <v>7.9486610744919028</v>
      </c>
    </row>
    <row r="37" spans="1:10" x14ac:dyDescent="0.25">
      <c r="A37" s="3">
        <v>2019</v>
      </c>
      <c r="B37" s="3">
        <v>1</v>
      </c>
      <c r="C37" s="34" t="s">
        <v>234</v>
      </c>
      <c r="D37" s="3" t="s">
        <v>132</v>
      </c>
      <c r="E37" s="3" t="s">
        <v>235</v>
      </c>
      <c r="F37" s="3" t="s">
        <v>236</v>
      </c>
      <c r="G37" s="3" t="str">
        <f t="shared" si="0"/>
        <v>Villa de Álvarez, Col</v>
      </c>
      <c r="H37" s="33">
        <v>113.73221340000001</v>
      </c>
      <c r="I37" s="33">
        <v>2.0493961632756186</v>
      </c>
      <c r="J37" s="33">
        <v>8.1125758706444238</v>
      </c>
    </row>
    <row r="38" spans="1:10" x14ac:dyDescent="0.25">
      <c r="A38" s="3">
        <v>2019</v>
      </c>
      <c r="B38" s="3">
        <v>1</v>
      </c>
      <c r="C38" s="34" t="s">
        <v>237</v>
      </c>
      <c r="D38" s="3" t="s">
        <v>122</v>
      </c>
      <c r="E38" s="3" t="s">
        <v>238</v>
      </c>
      <c r="F38" s="3" t="s">
        <v>239</v>
      </c>
      <c r="G38" s="3" t="str">
        <f t="shared" si="0"/>
        <v>Kanasín, Yuc</v>
      </c>
      <c r="H38" s="33">
        <v>111.9588378</v>
      </c>
      <c r="I38" s="33">
        <v>2.1007309402090613</v>
      </c>
      <c r="J38" s="33">
        <v>8.1291281253534677</v>
      </c>
    </row>
    <row r="39" spans="1:10" x14ac:dyDescent="0.25">
      <c r="A39" s="3">
        <v>2019</v>
      </c>
      <c r="B39" s="3">
        <v>1</v>
      </c>
      <c r="C39" s="34" t="s">
        <v>240</v>
      </c>
      <c r="D39" s="3" t="s">
        <v>133</v>
      </c>
      <c r="E39" s="3" t="s">
        <v>240</v>
      </c>
      <c r="F39" s="3" t="s">
        <v>224</v>
      </c>
      <c r="G39" s="3" t="str">
        <f t="shared" si="0"/>
        <v>Juárez, NL</v>
      </c>
      <c r="H39" s="33">
        <v>113.5908046</v>
      </c>
      <c r="I39" s="33">
        <v>2.0506279326781396</v>
      </c>
      <c r="J39" s="33">
        <v>8.1291484372794329</v>
      </c>
    </row>
    <row r="40" spans="1:10" x14ac:dyDescent="0.25">
      <c r="A40" s="3">
        <v>2019</v>
      </c>
      <c r="B40" s="3">
        <v>1</v>
      </c>
      <c r="C40" s="34" t="s">
        <v>241</v>
      </c>
      <c r="D40" s="3" t="s">
        <v>137</v>
      </c>
      <c r="E40" s="3" t="s">
        <v>242</v>
      </c>
      <c r="F40" s="3" t="s">
        <v>243</v>
      </c>
      <c r="G40" s="3" t="str">
        <f t="shared" si="0"/>
        <v>Guadalupe, Zac</v>
      </c>
      <c r="H40" s="33">
        <v>113.7235258</v>
      </c>
      <c r="I40" s="33">
        <v>2.0686490977742444</v>
      </c>
      <c r="J40" s="33">
        <v>8.1573501115802749</v>
      </c>
    </row>
    <row r="41" spans="1:10" x14ac:dyDescent="0.25">
      <c r="A41" s="3">
        <v>2019</v>
      </c>
      <c r="B41" s="3">
        <v>1</v>
      </c>
      <c r="C41" s="34" t="s">
        <v>218</v>
      </c>
      <c r="D41" s="3" t="s">
        <v>139</v>
      </c>
      <c r="E41" s="3" t="s">
        <v>219</v>
      </c>
      <c r="F41" s="3" t="s">
        <v>139</v>
      </c>
      <c r="G41" s="3" t="str">
        <f t="shared" si="0"/>
        <v>Querétaro, Qro</v>
      </c>
      <c r="H41" s="33">
        <v>113.9219619</v>
      </c>
      <c r="I41" s="33">
        <v>2.0381023686457445</v>
      </c>
      <c r="J41" s="33">
        <v>8.1671689945965298</v>
      </c>
    </row>
    <row r="42" spans="1:10" x14ac:dyDescent="0.25">
      <c r="A42" s="3">
        <v>2019</v>
      </c>
      <c r="B42" s="3">
        <v>1</v>
      </c>
      <c r="C42" s="34" t="s">
        <v>244</v>
      </c>
      <c r="D42" s="3" t="s">
        <v>118</v>
      </c>
      <c r="E42" s="3" t="s">
        <v>244</v>
      </c>
      <c r="F42" s="3" t="s">
        <v>245</v>
      </c>
      <c r="G42" s="3" t="str">
        <f t="shared" si="0"/>
        <v>Mexicali, BC</v>
      </c>
      <c r="H42" s="33">
        <v>114.0584104</v>
      </c>
      <c r="I42" s="33">
        <v>1.9525398234641944</v>
      </c>
      <c r="J42" s="33">
        <v>8.2308522046787616</v>
      </c>
    </row>
    <row r="43" spans="1:10" x14ac:dyDescent="0.25">
      <c r="A43" s="3">
        <v>2019</v>
      </c>
      <c r="B43" s="3">
        <v>1</v>
      </c>
      <c r="C43" s="34" t="s">
        <v>226</v>
      </c>
      <c r="D43" s="3" t="s">
        <v>127</v>
      </c>
      <c r="E43" s="3" t="s">
        <v>223</v>
      </c>
      <c r="F43" s="3" t="s">
        <v>246</v>
      </c>
      <c r="G43" s="3" t="str">
        <f t="shared" si="0"/>
        <v>Tuxtla Gutiérrez, Chis</v>
      </c>
      <c r="H43" s="33">
        <v>113.871179</v>
      </c>
      <c r="I43" s="33">
        <v>2.0067433633397469</v>
      </c>
      <c r="J43" s="33">
        <v>8.2438720270372023</v>
      </c>
    </row>
    <row r="44" spans="1:10" x14ac:dyDescent="0.25">
      <c r="A44" s="3">
        <v>2019</v>
      </c>
      <c r="B44" s="3">
        <v>1</v>
      </c>
      <c r="C44" s="34" t="s">
        <v>247</v>
      </c>
      <c r="D44" s="3" t="s">
        <v>128</v>
      </c>
      <c r="E44" s="3" t="s">
        <v>248</v>
      </c>
      <c r="F44" s="3" t="s">
        <v>249</v>
      </c>
      <c r="G44" s="3" t="str">
        <f t="shared" si="0"/>
        <v>Soledad de Graciano Sánchez, SLP</v>
      </c>
      <c r="H44" s="33">
        <v>113.33031870000001</v>
      </c>
      <c r="I44" s="33">
        <v>1.9664642032677149</v>
      </c>
      <c r="J44" s="33">
        <v>8.2844720495149673</v>
      </c>
    </row>
    <row r="45" spans="1:10" x14ac:dyDescent="0.25">
      <c r="A45" s="3">
        <v>2019</v>
      </c>
      <c r="B45" s="3">
        <v>1</v>
      </c>
      <c r="C45" s="34" t="s">
        <v>250</v>
      </c>
      <c r="D45" s="3" t="s">
        <v>251</v>
      </c>
      <c r="E45" s="3" t="s">
        <v>252</v>
      </c>
      <c r="F45" s="3" t="s">
        <v>253</v>
      </c>
      <c r="G45" s="3" t="str">
        <f t="shared" si="0"/>
        <v>Uruapan, Mich</v>
      </c>
      <c r="H45" s="33">
        <v>113.78761280000001</v>
      </c>
      <c r="I45" s="33">
        <v>2.11108558754034</v>
      </c>
      <c r="J45" s="33">
        <v>8.3954004646155553</v>
      </c>
    </row>
    <row r="46" spans="1:10" x14ac:dyDescent="0.25">
      <c r="A46" s="3">
        <v>2019</v>
      </c>
      <c r="B46" s="3">
        <v>1</v>
      </c>
      <c r="C46" s="34" t="s">
        <v>222</v>
      </c>
      <c r="D46" s="3" t="s">
        <v>117</v>
      </c>
      <c r="E46" s="3" t="s">
        <v>223</v>
      </c>
      <c r="F46" s="3" t="s">
        <v>117</v>
      </c>
      <c r="G46" s="3" t="str">
        <f t="shared" si="0"/>
        <v>Chihuahua, Chih</v>
      </c>
      <c r="H46" s="33">
        <v>113.2476652</v>
      </c>
      <c r="I46" s="33">
        <v>2.0508842453028198</v>
      </c>
      <c r="J46" s="33">
        <v>8.4339519978648969</v>
      </c>
    </row>
    <row r="47" spans="1:10" x14ac:dyDescent="0.25">
      <c r="A47" s="3">
        <v>2019</v>
      </c>
      <c r="B47" s="3">
        <v>1</v>
      </c>
      <c r="C47" s="34" t="s">
        <v>254</v>
      </c>
      <c r="D47" s="3" t="s">
        <v>255</v>
      </c>
      <c r="E47" s="3" t="s">
        <v>256</v>
      </c>
      <c r="F47" s="3" t="s">
        <v>257</v>
      </c>
      <c r="G47" s="3" t="str">
        <f t="shared" si="0"/>
        <v>Torreón, Coah</v>
      </c>
      <c r="H47" s="33">
        <v>113.1671185</v>
      </c>
      <c r="I47" s="33">
        <v>2.0787171950703343</v>
      </c>
      <c r="J47" s="33">
        <v>8.4386761597740048</v>
      </c>
    </row>
    <row r="48" spans="1:10" x14ac:dyDescent="0.25">
      <c r="A48" s="3">
        <v>2019</v>
      </c>
      <c r="B48" s="3">
        <v>1</v>
      </c>
      <c r="C48" s="34" t="s">
        <v>234</v>
      </c>
      <c r="D48" s="3" t="s">
        <v>132</v>
      </c>
      <c r="E48" s="3" t="s">
        <v>235</v>
      </c>
      <c r="F48" s="3" t="s">
        <v>258</v>
      </c>
      <c r="G48" s="3" t="str">
        <f t="shared" si="0"/>
        <v>Manzanillo, Col</v>
      </c>
      <c r="H48" s="33">
        <v>114.4257336</v>
      </c>
      <c r="I48" s="33">
        <v>2.3456614780093865</v>
      </c>
      <c r="J48" s="33">
        <v>8.4996462156677879</v>
      </c>
    </row>
    <row r="49" spans="1:10" x14ac:dyDescent="0.25">
      <c r="A49" s="3">
        <v>2019</v>
      </c>
      <c r="B49" s="3">
        <v>1</v>
      </c>
      <c r="C49" s="34" t="s">
        <v>208</v>
      </c>
      <c r="D49" s="3" t="s">
        <v>124</v>
      </c>
      <c r="E49" s="3" t="s">
        <v>209</v>
      </c>
      <c r="F49" s="3" t="s">
        <v>124</v>
      </c>
      <c r="G49" s="3" t="str">
        <f t="shared" si="0"/>
        <v>Puebla, Pue</v>
      </c>
      <c r="H49" s="33">
        <v>114.6144693</v>
      </c>
      <c r="I49" s="33">
        <v>2.1264693433061144</v>
      </c>
      <c r="J49" s="33">
        <v>8.5032484336962977</v>
      </c>
    </row>
    <row r="50" spans="1:10" x14ac:dyDescent="0.25">
      <c r="A50" s="3">
        <v>2019</v>
      </c>
      <c r="B50" s="3">
        <v>1</v>
      </c>
      <c r="C50" s="34" t="s">
        <v>259</v>
      </c>
      <c r="D50" s="3" t="s">
        <v>131</v>
      </c>
      <c r="E50" s="3" t="s">
        <v>260</v>
      </c>
      <c r="F50" s="3" t="s">
        <v>131</v>
      </c>
      <c r="G50" s="3" t="str">
        <f t="shared" si="0"/>
        <v>Campeche, Camp</v>
      </c>
      <c r="H50" s="33">
        <v>114.0346638</v>
      </c>
      <c r="I50" s="33">
        <v>2.1354363730284431</v>
      </c>
      <c r="J50" s="33">
        <v>8.5436711107036434</v>
      </c>
    </row>
    <row r="51" spans="1:10" x14ac:dyDescent="0.25">
      <c r="A51" s="3">
        <v>2019</v>
      </c>
      <c r="B51" s="3">
        <v>1</v>
      </c>
      <c r="C51" s="34" t="s">
        <v>228</v>
      </c>
      <c r="D51" s="3" t="s">
        <v>140</v>
      </c>
      <c r="E51" s="3" t="s">
        <v>229</v>
      </c>
      <c r="F51" s="3" t="s">
        <v>261</v>
      </c>
      <c r="G51" s="3" t="str">
        <f t="shared" si="0"/>
        <v>Tlacolula de Matamoros, Oax</v>
      </c>
      <c r="H51" s="33">
        <v>115.8532311</v>
      </c>
      <c r="I51" s="33">
        <v>2.6296843526810276</v>
      </c>
      <c r="J51" s="33">
        <v>8.5814981972375026</v>
      </c>
    </row>
    <row r="52" spans="1:10" x14ac:dyDescent="0.25">
      <c r="A52" s="3">
        <v>2019</v>
      </c>
      <c r="B52" s="3">
        <v>1</v>
      </c>
      <c r="C52" s="34" t="s">
        <v>231</v>
      </c>
      <c r="D52" s="3" t="s">
        <v>134</v>
      </c>
      <c r="E52" s="3" t="s">
        <v>232</v>
      </c>
      <c r="F52" s="3" t="s">
        <v>262</v>
      </c>
      <c r="G52" s="3" t="str">
        <f t="shared" si="0"/>
        <v>Jesús María, Ags</v>
      </c>
      <c r="H52" s="33">
        <v>114.47406340000001</v>
      </c>
      <c r="I52" s="33">
        <v>2.0951157612722815</v>
      </c>
      <c r="J52" s="33">
        <v>8.6974057507041245</v>
      </c>
    </row>
    <row r="53" spans="1:10" x14ac:dyDescent="0.25">
      <c r="A53" s="3">
        <v>2019</v>
      </c>
      <c r="B53" s="3">
        <v>1</v>
      </c>
      <c r="C53" s="34" t="s">
        <v>241</v>
      </c>
      <c r="D53" s="3" t="s">
        <v>137</v>
      </c>
      <c r="E53" s="3" t="s">
        <v>242</v>
      </c>
      <c r="F53" s="3" t="s">
        <v>137</v>
      </c>
      <c r="G53" s="3" t="str">
        <f t="shared" si="0"/>
        <v>Zacatecas, Zac</v>
      </c>
      <c r="H53" s="33">
        <v>114.4746234</v>
      </c>
      <c r="I53" s="33">
        <v>2.0729182668973056</v>
      </c>
      <c r="J53" s="33">
        <v>8.7708167540036399</v>
      </c>
    </row>
    <row r="54" spans="1:10" x14ac:dyDescent="0.25">
      <c r="A54" s="3">
        <v>2019</v>
      </c>
      <c r="B54" s="3">
        <v>1</v>
      </c>
      <c r="C54" s="34" t="s">
        <v>254</v>
      </c>
      <c r="D54" s="3" t="s">
        <v>255</v>
      </c>
      <c r="E54" s="3" t="s">
        <v>256</v>
      </c>
      <c r="F54" s="3" t="s">
        <v>263</v>
      </c>
      <c r="G54" s="3" t="str">
        <f t="shared" si="0"/>
        <v>Saltillo, Coah</v>
      </c>
      <c r="H54" s="33">
        <v>113.7308182</v>
      </c>
      <c r="I54" s="33">
        <v>2.2960137784264756</v>
      </c>
      <c r="J54" s="33">
        <v>8.7822127599244126</v>
      </c>
    </row>
    <row r="55" spans="1:10" x14ac:dyDescent="0.25">
      <c r="A55" s="3">
        <v>2019</v>
      </c>
      <c r="B55" s="3">
        <v>1</v>
      </c>
      <c r="C55" s="34" t="s">
        <v>240</v>
      </c>
      <c r="D55" s="3" t="s">
        <v>133</v>
      </c>
      <c r="E55" s="3" t="s">
        <v>240</v>
      </c>
      <c r="F55" s="3" t="s">
        <v>264</v>
      </c>
      <c r="G55" s="3" t="str">
        <f t="shared" si="0"/>
        <v>García, NL</v>
      </c>
      <c r="H55" s="33">
        <v>115.0770533</v>
      </c>
      <c r="I55" s="33">
        <v>2.0550075269135881</v>
      </c>
      <c r="J55" s="33">
        <v>8.8480936781501605</v>
      </c>
    </row>
    <row r="56" spans="1:10" x14ac:dyDescent="0.25">
      <c r="A56" s="3">
        <v>2019</v>
      </c>
      <c r="B56" s="3">
        <v>1</v>
      </c>
      <c r="C56" s="34" t="s">
        <v>250</v>
      </c>
      <c r="D56" s="3" t="s">
        <v>251</v>
      </c>
      <c r="E56" s="3" t="s">
        <v>252</v>
      </c>
      <c r="F56" s="3" t="s">
        <v>265</v>
      </c>
      <c r="G56" s="3" t="str">
        <f t="shared" si="0"/>
        <v>Morelia, Mich</v>
      </c>
      <c r="H56" s="33">
        <v>115.0011153</v>
      </c>
      <c r="I56" s="33">
        <v>2.3583674974584357</v>
      </c>
      <c r="J56" s="33">
        <v>8.9793361034891781</v>
      </c>
    </row>
    <row r="57" spans="1:10" x14ac:dyDescent="0.25">
      <c r="A57" s="3">
        <v>2019</v>
      </c>
      <c r="B57" s="3">
        <v>1</v>
      </c>
      <c r="C57" s="34" t="s">
        <v>240</v>
      </c>
      <c r="D57" s="3" t="s">
        <v>133</v>
      </c>
      <c r="E57" s="3" t="s">
        <v>240</v>
      </c>
      <c r="F57" s="3" t="s">
        <v>266</v>
      </c>
      <c r="G57" s="3" t="str">
        <f t="shared" si="0"/>
        <v>Apodaca, NL</v>
      </c>
      <c r="H57" s="33">
        <v>115.3906843</v>
      </c>
      <c r="I57" s="33">
        <v>2.0379168864295583</v>
      </c>
      <c r="J57" s="33">
        <v>9.0179553406640522</v>
      </c>
    </row>
    <row r="58" spans="1:10" x14ac:dyDescent="0.25">
      <c r="A58" s="3">
        <v>2019</v>
      </c>
      <c r="B58" s="3">
        <v>1</v>
      </c>
      <c r="C58" s="34" t="s">
        <v>237</v>
      </c>
      <c r="D58" s="3" t="s">
        <v>122</v>
      </c>
      <c r="E58" s="3" t="s">
        <v>238</v>
      </c>
      <c r="F58" s="3" t="s">
        <v>267</v>
      </c>
      <c r="G58" s="3" t="str">
        <f t="shared" si="0"/>
        <v>Mérida, Yuc</v>
      </c>
      <c r="H58" s="33">
        <v>114.7175493</v>
      </c>
      <c r="I58" s="33">
        <v>2.2590538008471217</v>
      </c>
      <c r="J58" s="33">
        <v>9.2983411372939528</v>
      </c>
    </row>
    <row r="59" spans="1:10" x14ac:dyDescent="0.25">
      <c r="A59" s="3">
        <v>2019</v>
      </c>
      <c r="B59" s="3">
        <v>1</v>
      </c>
      <c r="C59" s="34" t="s">
        <v>268</v>
      </c>
      <c r="D59" s="3" t="s">
        <v>142</v>
      </c>
      <c r="E59" s="3" t="s">
        <v>269</v>
      </c>
      <c r="F59" s="3" t="s">
        <v>270</v>
      </c>
      <c r="G59" s="3" t="str">
        <f t="shared" si="0"/>
        <v>Celaya, Gto</v>
      </c>
      <c r="H59" s="33">
        <v>115.43973389999999</v>
      </c>
      <c r="I59" s="33">
        <v>2.3679416855525881</v>
      </c>
      <c r="J59" s="33">
        <v>9.3430763555818928</v>
      </c>
    </row>
    <row r="60" spans="1:10" x14ac:dyDescent="0.25">
      <c r="A60" s="3">
        <v>2019</v>
      </c>
      <c r="B60" s="3">
        <v>1</v>
      </c>
      <c r="C60" s="34" t="s">
        <v>244</v>
      </c>
      <c r="D60" s="3" t="s">
        <v>118</v>
      </c>
      <c r="E60" s="3" t="s">
        <v>244</v>
      </c>
      <c r="F60" s="3" t="s">
        <v>271</v>
      </c>
      <c r="G60" s="3" t="str">
        <f t="shared" si="0"/>
        <v>Tijuana, BC</v>
      </c>
      <c r="H60" s="33">
        <v>115.8645293</v>
      </c>
      <c r="I60" s="33">
        <v>2.3985484833440651</v>
      </c>
      <c r="J60" s="33">
        <v>9.360678800965605</v>
      </c>
    </row>
    <row r="61" spans="1:10" x14ac:dyDescent="0.25">
      <c r="A61" s="3">
        <v>2019</v>
      </c>
      <c r="B61" s="3">
        <v>1</v>
      </c>
      <c r="C61" s="34" t="s">
        <v>272</v>
      </c>
      <c r="D61" s="3" t="s">
        <v>144</v>
      </c>
      <c r="E61" s="3" t="s">
        <v>273</v>
      </c>
      <c r="F61" s="3" t="s">
        <v>274</v>
      </c>
      <c r="G61" s="3" t="str">
        <f t="shared" si="0"/>
        <v>La Paz, BCS</v>
      </c>
      <c r="H61" s="33">
        <v>115.0102624</v>
      </c>
      <c r="I61" s="33">
        <v>2.2073705947088573</v>
      </c>
      <c r="J61" s="33">
        <v>9.4563379197867512</v>
      </c>
    </row>
    <row r="62" spans="1:10" x14ac:dyDescent="0.25">
      <c r="A62" s="3">
        <v>2019</v>
      </c>
      <c r="B62" s="3">
        <v>1</v>
      </c>
      <c r="C62" s="34" t="s">
        <v>272</v>
      </c>
      <c r="D62" s="3" t="s">
        <v>144</v>
      </c>
      <c r="E62" s="3" t="s">
        <v>273</v>
      </c>
      <c r="F62" s="3" t="s">
        <v>275</v>
      </c>
      <c r="G62" s="3" t="str">
        <f t="shared" si="0"/>
        <v>Los Cabos, BCS</v>
      </c>
      <c r="H62" s="33">
        <v>115.3029593</v>
      </c>
      <c r="I62" s="33">
        <v>2.3323374699928179</v>
      </c>
      <c r="J62" s="33">
        <v>9.6305549967916182</v>
      </c>
    </row>
    <row r="63" spans="1:10" x14ac:dyDescent="0.25">
      <c r="A63" s="3">
        <v>2019</v>
      </c>
      <c r="B63" s="3">
        <v>1</v>
      </c>
      <c r="C63" s="34" t="s">
        <v>276</v>
      </c>
      <c r="D63" s="3" t="s">
        <v>138</v>
      </c>
      <c r="E63" s="3" t="s">
        <v>277</v>
      </c>
      <c r="F63" s="3" t="s">
        <v>278</v>
      </c>
      <c r="G63" s="3" t="str">
        <f t="shared" si="0"/>
        <v>Mazatlán, Sin</v>
      </c>
      <c r="H63" s="33">
        <v>115.749903</v>
      </c>
      <c r="I63" s="33">
        <v>2.7255925192070762</v>
      </c>
      <c r="J63" s="33">
        <v>9.6416132538219799</v>
      </c>
    </row>
    <row r="64" spans="1:10" x14ac:dyDescent="0.25">
      <c r="A64" s="3">
        <v>2019</v>
      </c>
      <c r="B64" s="3">
        <v>1</v>
      </c>
      <c r="C64" s="34" t="s">
        <v>276</v>
      </c>
      <c r="D64" s="3" t="s">
        <v>138</v>
      </c>
      <c r="E64" s="3" t="s">
        <v>277</v>
      </c>
      <c r="F64" s="3" t="s">
        <v>279</v>
      </c>
      <c r="G64" s="3" t="str">
        <f t="shared" si="0"/>
        <v>Culiacán, Sin</v>
      </c>
      <c r="H64" s="33">
        <v>115.62806140000001</v>
      </c>
      <c r="I64" s="33">
        <v>2.6608884104916131</v>
      </c>
      <c r="J64" s="33">
        <v>9.6455497739003313</v>
      </c>
    </row>
    <row r="65" spans="1:10" x14ac:dyDescent="0.25">
      <c r="A65" s="3">
        <v>2019</v>
      </c>
      <c r="B65" s="3">
        <v>1</v>
      </c>
      <c r="C65" s="34" t="s">
        <v>259</v>
      </c>
      <c r="D65" s="3" t="s">
        <v>131</v>
      </c>
      <c r="E65" s="3" t="s">
        <v>260</v>
      </c>
      <c r="F65" s="3" t="s">
        <v>280</v>
      </c>
      <c r="G65" s="3" t="str">
        <f t="shared" si="0"/>
        <v>Carmen, Camp</v>
      </c>
      <c r="H65" s="33">
        <v>116.7566642</v>
      </c>
      <c r="I65" s="33">
        <v>2.1121964695910211</v>
      </c>
      <c r="J65" s="33">
        <v>9.6897815581519673</v>
      </c>
    </row>
    <row r="66" spans="1:10" x14ac:dyDescent="0.25">
      <c r="A66" s="3">
        <v>2019</v>
      </c>
      <c r="B66" s="3">
        <v>1</v>
      </c>
      <c r="C66" s="34" t="s">
        <v>247</v>
      </c>
      <c r="D66" s="3" t="s">
        <v>128</v>
      </c>
      <c r="E66" s="3" t="s">
        <v>248</v>
      </c>
      <c r="F66" s="3" t="s">
        <v>128</v>
      </c>
      <c r="G66" s="3" t="str">
        <f t="shared" si="0"/>
        <v>San Luis Potosí, SLP</v>
      </c>
      <c r="H66" s="33">
        <v>116.0359304</v>
      </c>
      <c r="I66" s="33">
        <v>2.3664682804803494</v>
      </c>
      <c r="J66" s="33">
        <v>9.7578867319060727</v>
      </c>
    </row>
    <row r="67" spans="1:10" x14ac:dyDescent="0.25">
      <c r="A67" s="3">
        <v>2019</v>
      </c>
      <c r="B67" s="3">
        <v>1</v>
      </c>
      <c r="C67" s="34" t="s">
        <v>268</v>
      </c>
      <c r="D67" s="3" t="s">
        <v>142</v>
      </c>
      <c r="E67" s="3" t="s">
        <v>269</v>
      </c>
      <c r="F67" s="3" t="s">
        <v>281</v>
      </c>
      <c r="G67" s="3" t="str">
        <f t="shared" si="0"/>
        <v>León, Gto</v>
      </c>
      <c r="H67" s="33">
        <v>116.5098959</v>
      </c>
      <c r="I67" s="33">
        <v>2.5055016056611423</v>
      </c>
      <c r="J67" s="33">
        <v>9.7928201319265273</v>
      </c>
    </row>
    <row r="68" spans="1:10" x14ac:dyDescent="0.25">
      <c r="A68" s="3">
        <v>2019</v>
      </c>
      <c r="B68" s="3">
        <v>1</v>
      </c>
      <c r="C68" s="34" t="s">
        <v>282</v>
      </c>
      <c r="D68" s="3" t="s">
        <v>145</v>
      </c>
      <c r="E68" s="3" t="s">
        <v>283</v>
      </c>
      <c r="F68" s="3" t="s">
        <v>284</v>
      </c>
      <c r="G68" s="3" t="str">
        <f t="shared" si="0"/>
        <v>Tepic, Nay</v>
      </c>
      <c r="H68" s="33">
        <v>115.5894382</v>
      </c>
      <c r="I68" s="33">
        <v>2.4565160696704558</v>
      </c>
      <c r="J68" s="33">
        <v>9.8033875627785871</v>
      </c>
    </row>
    <row r="69" spans="1:10" x14ac:dyDescent="0.25">
      <c r="A69" s="3">
        <v>2019</v>
      </c>
      <c r="B69" s="3">
        <v>1</v>
      </c>
      <c r="C69" s="34" t="s">
        <v>285</v>
      </c>
      <c r="D69" s="3" t="s">
        <v>53</v>
      </c>
      <c r="E69" s="3" t="s">
        <v>286</v>
      </c>
      <c r="F69" s="3" t="s">
        <v>287</v>
      </c>
      <c r="G69" s="3" t="str">
        <f t="shared" si="0"/>
        <v>Iztapalapa, CDMX</v>
      </c>
      <c r="H69" s="33">
        <v>115.8513645</v>
      </c>
      <c r="I69" s="33">
        <v>2.7228111154628865</v>
      </c>
      <c r="J69" s="33">
        <v>10.158422500296327</v>
      </c>
    </row>
    <row r="70" spans="1:10" x14ac:dyDescent="0.25">
      <c r="A70" s="3">
        <v>2019</v>
      </c>
      <c r="B70" s="3">
        <v>1</v>
      </c>
      <c r="C70" s="34" t="s">
        <v>282</v>
      </c>
      <c r="D70" s="3" t="s">
        <v>145</v>
      </c>
      <c r="E70" s="3" t="s">
        <v>283</v>
      </c>
      <c r="F70" s="3" t="s">
        <v>288</v>
      </c>
      <c r="G70" s="3" t="str">
        <f t="shared" si="0"/>
        <v>Bahía de Banderas, Nay</v>
      </c>
      <c r="H70" s="33">
        <v>116.44105759999999</v>
      </c>
      <c r="I70" s="33">
        <v>2.6834316228720567</v>
      </c>
      <c r="J70" s="33">
        <v>10.396979933164708</v>
      </c>
    </row>
    <row r="71" spans="1:10" x14ac:dyDescent="0.25">
      <c r="A71" s="3">
        <v>2019</v>
      </c>
      <c r="B71" s="3">
        <v>1</v>
      </c>
      <c r="C71" s="34" t="s">
        <v>285</v>
      </c>
      <c r="D71" s="3" t="s">
        <v>53</v>
      </c>
      <c r="E71" s="3" t="s">
        <v>286</v>
      </c>
      <c r="F71" s="3" t="s">
        <v>289</v>
      </c>
      <c r="G71" s="3" t="str">
        <f t="shared" si="0"/>
        <v>Gustavo A. Madero, CDMX</v>
      </c>
      <c r="H71" s="33">
        <v>116.6411562</v>
      </c>
      <c r="I71" s="33">
        <v>2.7419874298837854</v>
      </c>
      <c r="J71" s="33">
        <v>10.607232580762505</v>
      </c>
    </row>
    <row r="72" spans="1:10" x14ac:dyDescent="0.25">
      <c r="A72" s="3">
        <v>2019</v>
      </c>
      <c r="B72" s="3">
        <v>1</v>
      </c>
      <c r="C72" s="34" t="s">
        <v>290</v>
      </c>
      <c r="D72" s="3" t="s">
        <v>129</v>
      </c>
      <c r="E72" s="3" t="s">
        <v>291</v>
      </c>
      <c r="F72" s="3" t="s">
        <v>292</v>
      </c>
      <c r="G72" s="3" t="str">
        <f t="shared" si="0"/>
        <v>Benito Juárez, Qroo</v>
      </c>
      <c r="H72" s="33">
        <v>115.747168</v>
      </c>
      <c r="I72" s="33">
        <v>2.7651017930861777</v>
      </c>
      <c r="J72" s="33">
        <v>10.983164287743552</v>
      </c>
    </row>
    <row r="73" spans="1:10" x14ac:dyDescent="0.25">
      <c r="A73" s="3">
        <v>2019</v>
      </c>
      <c r="B73" s="3">
        <v>1</v>
      </c>
      <c r="C73" s="34" t="s">
        <v>293</v>
      </c>
      <c r="D73" s="3" t="s">
        <v>94</v>
      </c>
      <c r="E73" s="3" t="s">
        <v>294</v>
      </c>
      <c r="F73" s="3" t="s">
        <v>295</v>
      </c>
      <c r="G73" s="3" t="str">
        <f t="shared" si="0"/>
        <v>Tlajomulco de Zúñiga, Jal</v>
      </c>
      <c r="H73" s="33">
        <v>118.3563923</v>
      </c>
      <c r="I73" s="33">
        <v>2.7799255151947699</v>
      </c>
      <c r="J73" s="33">
        <v>11.000610711413895</v>
      </c>
    </row>
    <row r="74" spans="1:10" x14ac:dyDescent="0.25">
      <c r="A74" s="3">
        <v>2019</v>
      </c>
      <c r="B74" s="3">
        <v>1</v>
      </c>
      <c r="C74" s="34" t="s">
        <v>293</v>
      </c>
      <c r="D74" s="3" t="s">
        <v>94</v>
      </c>
      <c r="E74" s="3" t="s">
        <v>294</v>
      </c>
      <c r="F74" s="3" t="s">
        <v>296</v>
      </c>
      <c r="G74" s="3" t="str">
        <f t="shared" si="0"/>
        <v>San Pedro Tlaquepaque, Jal</v>
      </c>
      <c r="H74" s="33">
        <v>118.62067709999999</v>
      </c>
      <c r="I74" s="33">
        <v>2.7191763521549506</v>
      </c>
      <c r="J74" s="33">
        <v>11.052082342917057</v>
      </c>
    </row>
    <row r="75" spans="1:10" x14ac:dyDescent="0.25">
      <c r="A75" s="3">
        <v>2019</v>
      </c>
      <c r="B75" s="3">
        <v>1</v>
      </c>
      <c r="C75" s="34" t="s">
        <v>290</v>
      </c>
      <c r="D75" s="3" t="s">
        <v>129</v>
      </c>
      <c r="E75" s="3" t="s">
        <v>291</v>
      </c>
      <c r="F75" s="3" t="s">
        <v>297</v>
      </c>
      <c r="G75" s="3" t="str">
        <f>CONCATENATE(F75,", ",C75)</f>
        <v>Solidaridad, Qroo</v>
      </c>
      <c r="H75" s="33">
        <v>115.7821182</v>
      </c>
      <c r="I75" s="33">
        <v>2.7063022699417072</v>
      </c>
      <c r="J75" s="33">
        <v>11.140183290557504</v>
      </c>
    </row>
    <row r="76" spans="1:10" x14ac:dyDescent="0.25">
      <c r="A76" s="3">
        <v>2019</v>
      </c>
      <c r="B76" s="3">
        <v>1</v>
      </c>
      <c r="C76" s="34" t="s">
        <v>285</v>
      </c>
      <c r="D76" s="3" t="s">
        <v>53</v>
      </c>
      <c r="E76" s="3" t="s">
        <v>286</v>
      </c>
      <c r="F76" s="3" t="s">
        <v>298</v>
      </c>
      <c r="G76" s="3" t="str">
        <f>CONCATENATE(F76,", ",C76)</f>
        <v>Cuauhtémoc, CDMX</v>
      </c>
      <c r="H76" s="33">
        <v>119.5448304</v>
      </c>
      <c r="I76" s="33">
        <v>3.2028437873371063</v>
      </c>
      <c r="J76" s="33">
        <v>11.716516900344832</v>
      </c>
    </row>
    <row r="77" spans="1:10" x14ac:dyDescent="0.25">
      <c r="A77" s="3">
        <v>2019</v>
      </c>
      <c r="B77" s="3">
        <v>1</v>
      </c>
      <c r="C77" s="34" t="s">
        <v>293</v>
      </c>
      <c r="D77" s="3" t="s">
        <v>94</v>
      </c>
      <c r="E77" s="3" t="s">
        <v>294</v>
      </c>
      <c r="F77" s="3" t="s">
        <v>299</v>
      </c>
      <c r="G77" s="3" t="str">
        <f>CONCATENATE(F77,", ",C77)</f>
        <v>Zapopan, Jal</v>
      </c>
      <c r="H77" s="33">
        <v>120.2003996</v>
      </c>
      <c r="I77" s="33">
        <v>2.9686481288645261</v>
      </c>
      <c r="J77" s="33">
        <v>11.964139685668407</v>
      </c>
    </row>
    <row r="78" spans="1:10" x14ac:dyDescent="0.25">
      <c r="A78" s="3">
        <v>2019</v>
      </c>
      <c r="B78" s="3">
        <v>1</v>
      </c>
      <c r="C78" s="34" t="s">
        <v>285</v>
      </c>
      <c r="D78" s="3" t="s">
        <v>53</v>
      </c>
      <c r="E78" s="3" t="s">
        <v>286</v>
      </c>
      <c r="F78" s="3" t="s">
        <v>292</v>
      </c>
      <c r="G78" s="3" t="str">
        <f>CONCATENATE(F78,", ",C78)</f>
        <v>Benito Juárez, CDMX</v>
      </c>
      <c r="H78" s="33">
        <v>120.2248956</v>
      </c>
      <c r="I78" s="33">
        <v>3.1651297820647795</v>
      </c>
      <c r="J78" s="33">
        <v>12.111063338872462</v>
      </c>
    </row>
    <row r="79" spans="1:10" x14ac:dyDescent="0.25">
      <c r="G79" s="3" t="s">
        <v>300</v>
      </c>
      <c r="I79" s="33">
        <v>0</v>
      </c>
      <c r="J79" s="33">
        <f>AVERAGE(J49:J78)</f>
        <v>9.8424887307739866</v>
      </c>
    </row>
    <row r="80" spans="1:10" x14ac:dyDescent="0.25">
      <c r="I80" s="33">
        <v>1</v>
      </c>
      <c r="J80" s="33">
        <v>9.8000000000000007</v>
      </c>
    </row>
    <row r="81" spans="7:10" x14ac:dyDescent="0.25">
      <c r="G81" s="3" t="s">
        <v>301</v>
      </c>
      <c r="I81" s="33">
        <v>0</v>
      </c>
      <c r="J81" s="33">
        <v>9</v>
      </c>
    </row>
    <row r="82" spans="7:10" x14ac:dyDescent="0.25">
      <c r="I82" s="33">
        <v>1</v>
      </c>
      <c r="J82" s="33">
        <v>9</v>
      </c>
    </row>
  </sheetData>
  <mergeCells count="1">
    <mergeCell ref="A5:B5"/>
  </mergeCells>
  <hyperlinks>
    <hyperlink ref="A5:B5" location="Índice!A1" display="Regresar al Índice"/>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B15"/>
  <sheetViews>
    <sheetView workbookViewId="0">
      <selection activeCell="A3" sqref="A3:B3"/>
    </sheetView>
  </sheetViews>
  <sheetFormatPr baseColWidth="10" defaultRowHeight="15" x14ac:dyDescent="0.25"/>
  <sheetData>
    <row r="1" spans="1:2" x14ac:dyDescent="0.25">
      <c r="A1" s="43" t="s">
        <v>1307</v>
      </c>
    </row>
    <row r="2" spans="1:2" x14ac:dyDescent="0.25">
      <c r="A2" s="43" t="s">
        <v>317</v>
      </c>
    </row>
    <row r="3" spans="1:2" x14ac:dyDescent="0.25">
      <c r="A3" s="292" t="s">
        <v>1327</v>
      </c>
      <c r="B3" s="292"/>
    </row>
    <row r="4" spans="1:2" x14ac:dyDescent="0.25">
      <c r="A4" s="32"/>
    </row>
    <row r="6" spans="1:2" ht="30" x14ac:dyDescent="0.25">
      <c r="A6" s="35" t="s">
        <v>302</v>
      </c>
      <c r="B6" s="36" t="s">
        <v>303</v>
      </c>
    </row>
    <row r="7" spans="1:2" x14ac:dyDescent="0.25">
      <c r="A7" s="37">
        <v>2011</v>
      </c>
      <c r="B7" s="37">
        <v>80</v>
      </c>
    </row>
    <row r="8" spans="1:2" x14ac:dyDescent="0.25">
      <c r="A8" s="37">
        <v>2012</v>
      </c>
      <c r="B8" s="37">
        <v>165</v>
      </c>
    </row>
    <row r="9" spans="1:2" x14ac:dyDescent="0.25">
      <c r="A9" s="37">
        <v>2013</v>
      </c>
      <c r="B9" s="37">
        <v>259</v>
      </c>
    </row>
    <row r="10" spans="1:2" x14ac:dyDescent="0.25">
      <c r="A10" s="37">
        <v>2014</v>
      </c>
      <c r="B10" s="37">
        <v>354</v>
      </c>
    </row>
    <row r="11" spans="1:2" x14ac:dyDescent="0.25">
      <c r="A11" s="37">
        <v>2015</v>
      </c>
      <c r="B11" s="37">
        <v>504</v>
      </c>
    </row>
    <row r="12" spans="1:2" x14ac:dyDescent="0.25">
      <c r="A12" s="37">
        <v>2016</v>
      </c>
      <c r="B12" s="37">
        <v>677</v>
      </c>
    </row>
    <row r="13" spans="1:2" x14ac:dyDescent="0.25">
      <c r="A13" s="37">
        <v>2017</v>
      </c>
      <c r="B13" s="37">
        <v>869</v>
      </c>
    </row>
    <row r="14" spans="1:2" x14ac:dyDescent="0.25">
      <c r="A14" s="37">
        <v>2018</v>
      </c>
      <c r="B14" s="37">
        <v>1001</v>
      </c>
    </row>
    <row r="15" spans="1:2" x14ac:dyDescent="0.25">
      <c r="A15" s="42">
        <v>43525</v>
      </c>
      <c r="B15" s="37">
        <v>1078</v>
      </c>
    </row>
  </sheetData>
  <mergeCells count="1">
    <mergeCell ref="A3:B3"/>
  </mergeCells>
  <hyperlinks>
    <hyperlink ref="A3:B3" location="Índice!A1" display="Regresar al Índice"/>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E113"/>
  <sheetViews>
    <sheetView workbookViewId="0">
      <selection activeCell="A3" sqref="A3:B3"/>
    </sheetView>
  </sheetViews>
  <sheetFormatPr baseColWidth="10" defaultRowHeight="12.75" x14ac:dyDescent="0.2"/>
  <cols>
    <col min="1" max="16384" width="11.42578125" style="67"/>
  </cols>
  <sheetData>
    <row r="1" spans="1:5" x14ac:dyDescent="0.2">
      <c r="A1" s="66" t="s">
        <v>1308</v>
      </c>
    </row>
    <row r="2" spans="1:5" ht="15" x14ac:dyDescent="0.2">
      <c r="A2" s="47" t="s">
        <v>335</v>
      </c>
    </row>
    <row r="3" spans="1:5" ht="15" x14ac:dyDescent="0.25">
      <c r="A3" s="292" t="s">
        <v>1327</v>
      </c>
      <c r="B3" s="292"/>
    </row>
    <row r="4" spans="1:5" ht="15" x14ac:dyDescent="0.25">
      <c r="A4" s="67" t="s">
        <v>336</v>
      </c>
      <c r="B4" s="67" t="s">
        <v>337</v>
      </c>
      <c r="D4" s="67" t="s">
        <v>302</v>
      </c>
      <c r="E4" s="68" t="s">
        <v>338</v>
      </c>
    </row>
    <row r="5" spans="1:5" x14ac:dyDescent="0.2">
      <c r="A5" s="67" t="s">
        <v>339</v>
      </c>
      <c r="B5" s="67">
        <v>869430</v>
      </c>
      <c r="C5" s="66"/>
      <c r="D5" s="67">
        <v>1998</v>
      </c>
      <c r="E5" s="69">
        <f>B8-B7</f>
        <v>3284</v>
      </c>
    </row>
    <row r="6" spans="1:5" x14ac:dyDescent="0.2">
      <c r="A6" s="67" t="s">
        <v>340</v>
      </c>
      <c r="B6" s="67">
        <v>876621</v>
      </c>
      <c r="D6" s="67">
        <v>1999</v>
      </c>
      <c r="E6" s="69">
        <f>B13-B12</f>
        <v>4774</v>
      </c>
    </row>
    <row r="7" spans="1:5" x14ac:dyDescent="0.2">
      <c r="A7" s="67" t="s">
        <v>341</v>
      </c>
      <c r="B7" s="67">
        <v>886787</v>
      </c>
      <c r="D7" s="67">
        <v>2000</v>
      </c>
      <c r="E7" s="69">
        <f>B18-B17</f>
        <v>-1666</v>
      </c>
    </row>
    <row r="8" spans="1:5" x14ac:dyDescent="0.2">
      <c r="A8" s="67" t="s">
        <v>342</v>
      </c>
      <c r="B8" s="67">
        <v>890071</v>
      </c>
      <c r="D8" s="67">
        <v>2001</v>
      </c>
      <c r="E8" s="69">
        <f>B23-B22</f>
        <v>-4680</v>
      </c>
    </row>
    <row r="9" spans="1:5" x14ac:dyDescent="0.2">
      <c r="D9" s="67">
        <v>2002</v>
      </c>
      <c r="E9" s="69">
        <f>B28-B27</f>
        <v>7350</v>
      </c>
    </row>
    <row r="10" spans="1:5" x14ac:dyDescent="0.2">
      <c r="A10" s="67" t="s">
        <v>343</v>
      </c>
      <c r="B10" s="67">
        <v>926881</v>
      </c>
      <c r="D10" s="67">
        <v>2003</v>
      </c>
      <c r="E10" s="69">
        <f>B33-B32</f>
        <v>452</v>
      </c>
    </row>
    <row r="11" spans="1:5" x14ac:dyDescent="0.2">
      <c r="A11" s="67" t="s">
        <v>344</v>
      </c>
      <c r="B11" s="67">
        <v>936216</v>
      </c>
      <c r="D11" s="67">
        <v>2004</v>
      </c>
      <c r="E11" s="69">
        <f>B38-B37</f>
        <v>1566</v>
      </c>
    </row>
    <row r="12" spans="1:5" x14ac:dyDescent="0.2">
      <c r="A12" s="67" t="s">
        <v>345</v>
      </c>
      <c r="B12" s="67">
        <v>946708</v>
      </c>
      <c r="D12" s="67">
        <v>2005</v>
      </c>
      <c r="E12" s="69">
        <f>B43-B42</f>
        <v>449</v>
      </c>
    </row>
    <row r="13" spans="1:5" x14ac:dyDescent="0.2">
      <c r="A13" s="67" t="s">
        <v>346</v>
      </c>
      <c r="B13" s="67">
        <v>951482</v>
      </c>
      <c r="D13" s="67">
        <v>2006</v>
      </c>
      <c r="E13" s="69">
        <f>B48-B47</f>
        <v>-2722</v>
      </c>
    </row>
    <row r="14" spans="1:5" x14ac:dyDescent="0.2">
      <c r="D14" s="67">
        <v>2007</v>
      </c>
      <c r="E14" s="69">
        <f>B53-B52</f>
        <v>2394</v>
      </c>
    </row>
    <row r="15" spans="1:5" x14ac:dyDescent="0.2">
      <c r="A15" s="67" t="s">
        <v>347</v>
      </c>
      <c r="B15" s="67">
        <v>986809</v>
      </c>
      <c r="D15" s="67">
        <v>2008</v>
      </c>
      <c r="E15" s="69">
        <f>B58-B57</f>
        <v>4731</v>
      </c>
    </row>
    <row r="16" spans="1:5" x14ac:dyDescent="0.2">
      <c r="A16" s="67" t="s">
        <v>348</v>
      </c>
      <c r="B16" s="67">
        <v>995832</v>
      </c>
      <c r="D16" s="67">
        <v>2009</v>
      </c>
      <c r="E16" s="69">
        <f>B63-B62</f>
        <v>-4858</v>
      </c>
    </row>
    <row r="17" spans="1:5" x14ac:dyDescent="0.2">
      <c r="A17" s="67" t="s">
        <v>349</v>
      </c>
      <c r="B17" s="67">
        <v>1001069</v>
      </c>
      <c r="D17" s="67">
        <v>2010</v>
      </c>
      <c r="E17" s="69">
        <f>B68-B67</f>
        <v>6022</v>
      </c>
    </row>
    <row r="18" spans="1:5" x14ac:dyDescent="0.2">
      <c r="A18" s="67" t="s">
        <v>350</v>
      </c>
      <c r="B18" s="67">
        <v>999403</v>
      </c>
      <c r="D18" s="67">
        <v>2011</v>
      </c>
      <c r="E18" s="69">
        <f>B73-B72</f>
        <v>1794</v>
      </c>
    </row>
    <row r="19" spans="1:5" x14ac:dyDescent="0.2">
      <c r="D19" s="67">
        <v>2012</v>
      </c>
      <c r="E19" s="69">
        <f>B78-B77</f>
        <v>-1287</v>
      </c>
    </row>
    <row r="20" spans="1:5" x14ac:dyDescent="0.2">
      <c r="A20" s="67" t="s">
        <v>351</v>
      </c>
      <c r="B20" s="67">
        <v>1034052</v>
      </c>
      <c r="D20" s="67">
        <v>2013</v>
      </c>
      <c r="E20" s="69">
        <f>B83-B82</f>
        <v>5868</v>
      </c>
    </row>
    <row r="21" spans="1:5" x14ac:dyDescent="0.2">
      <c r="A21" s="67" t="s">
        <v>352</v>
      </c>
      <c r="B21" s="67">
        <v>1033583</v>
      </c>
      <c r="D21" s="67">
        <v>2014</v>
      </c>
      <c r="E21" s="69">
        <f>B88-B87</f>
        <v>2272</v>
      </c>
    </row>
    <row r="22" spans="1:5" x14ac:dyDescent="0.2">
      <c r="A22" s="67" t="s">
        <v>353</v>
      </c>
      <c r="B22" s="67">
        <v>1026253</v>
      </c>
      <c r="D22" s="67">
        <v>2015</v>
      </c>
      <c r="E22" s="69">
        <f>B93-B92</f>
        <v>2975</v>
      </c>
    </row>
    <row r="23" spans="1:5" x14ac:dyDescent="0.2">
      <c r="A23" s="67" t="s">
        <v>354</v>
      </c>
      <c r="B23" s="67">
        <v>1021573</v>
      </c>
      <c r="D23" s="67">
        <v>2016</v>
      </c>
      <c r="E23" s="69">
        <f>B98-B97</f>
        <v>10508</v>
      </c>
    </row>
    <row r="24" spans="1:5" x14ac:dyDescent="0.2">
      <c r="D24" s="67">
        <v>2017</v>
      </c>
      <c r="E24" s="69">
        <f>B103-B102</f>
        <v>827</v>
      </c>
    </row>
    <row r="25" spans="1:5" x14ac:dyDescent="0.2">
      <c r="A25" s="67" t="s">
        <v>355</v>
      </c>
      <c r="B25" s="67">
        <v>1011211</v>
      </c>
      <c r="D25" s="67">
        <v>2018</v>
      </c>
      <c r="E25" s="69">
        <f>B108-B107</f>
        <v>5208</v>
      </c>
    </row>
    <row r="26" spans="1:5" x14ac:dyDescent="0.2">
      <c r="A26" s="67" t="s">
        <v>356</v>
      </c>
      <c r="B26" s="67">
        <v>1021306</v>
      </c>
      <c r="D26" s="67">
        <v>2019</v>
      </c>
      <c r="E26" s="69">
        <f>B113-B112</f>
        <v>2569</v>
      </c>
    </row>
    <row r="27" spans="1:5" x14ac:dyDescent="0.2">
      <c r="A27" s="67" t="s">
        <v>357</v>
      </c>
      <c r="B27" s="67">
        <v>1017902</v>
      </c>
    </row>
    <row r="28" spans="1:5" x14ac:dyDescent="0.2">
      <c r="A28" s="67" t="s">
        <v>358</v>
      </c>
      <c r="B28" s="67">
        <v>1025252</v>
      </c>
    </row>
    <row r="30" spans="1:5" x14ac:dyDescent="0.2">
      <c r="A30" s="67" t="s">
        <v>359</v>
      </c>
      <c r="B30" s="67">
        <v>1031082</v>
      </c>
    </row>
    <row r="31" spans="1:5" x14ac:dyDescent="0.2">
      <c r="A31" s="67" t="s">
        <v>360</v>
      </c>
      <c r="B31" s="67">
        <v>1034757</v>
      </c>
    </row>
    <row r="32" spans="1:5" x14ac:dyDescent="0.2">
      <c r="A32" s="67" t="s">
        <v>361</v>
      </c>
      <c r="B32" s="67">
        <v>1034228</v>
      </c>
    </row>
    <row r="33" spans="1:2" x14ac:dyDescent="0.2">
      <c r="A33" s="67" t="s">
        <v>362</v>
      </c>
      <c r="B33" s="67">
        <v>1034680</v>
      </c>
    </row>
    <row r="35" spans="1:2" x14ac:dyDescent="0.2">
      <c r="A35" s="67" t="s">
        <v>363</v>
      </c>
      <c r="B35" s="67">
        <v>1040993</v>
      </c>
    </row>
    <row r="36" spans="1:2" x14ac:dyDescent="0.2">
      <c r="A36" s="67" t="s">
        <v>364</v>
      </c>
      <c r="B36" s="67">
        <v>1045612</v>
      </c>
    </row>
    <row r="37" spans="1:2" x14ac:dyDescent="0.2">
      <c r="A37" s="67" t="s">
        <v>365</v>
      </c>
      <c r="B37" s="67">
        <v>1056463</v>
      </c>
    </row>
    <row r="38" spans="1:2" x14ac:dyDescent="0.2">
      <c r="A38" s="67" t="s">
        <v>366</v>
      </c>
      <c r="B38" s="67">
        <v>1058029</v>
      </c>
    </row>
    <row r="40" spans="1:2" x14ac:dyDescent="0.2">
      <c r="A40" s="67" t="s">
        <v>367</v>
      </c>
      <c r="B40" s="67">
        <v>1067563</v>
      </c>
    </row>
    <row r="41" spans="1:2" x14ac:dyDescent="0.2">
      <c r="A41" s="67" t="s">
        <v>368</v>
      </c>
      <c r="B41" s="67">
        <v>1073734</v>
      </c>
    </row>
    <row r="42" spans="1:2" x14ac:dyDescent="0.2">
      <c r="A42" s="67" t="s">
        <v>369</v>
      </c>
      <c r="B42" s="67">
        <v>1074159</v>
      </c>
    </row>
    <row r="43" spans="1:2" x14ac:dyDescent="0.2">
      <c r="A43" s="67" t="s">
        <v>370</v>
      </c>
      <c r="B43" s="67">
        <v>1074608</v>
      </c>
    </row>
    <row r="45" spans="1:2" x14ac:dyDescent="0.2">
      <c r="A45" s="67" t="s">
        <v>371</v>
      </c>
      <c r="B45" s="67">
        <v>1101257</v>
      </c>
    </row>
    <row r="46" spans="1:2" x14ac:dyDescent="0.2">
      <c r="A46" s="67" t="s">
        <v>372</v>
      </c>
      <c r="B46" s="67">
        <v>1109025</v>
      </c>
    </row>
    <row r="47" spans="1:2" x14ac:dyDescent="0.2">
      <c r="A47" s="67" t="s">
        <v>373</v>
      </c>
      <c r="B47" s="67">
        <v>1119209</v>
      </c>
    </row>
    <row r="48" spans="1:2" x14ac:dyDescent="0.2">
      <c r="A48" s="67" t="s">
        <v>374</v>
      </c>
      <c r="B48" s="67">
        <v>1116487</v>
      </c>
    </row>
    <row r="50" spans="1:2" x14ac:dyDescent="0.2">
      <c r="A50" s="67" t="s">
        <v>375</v>
      </c>
      <c r="B50" s="67">
        <v>1159470</v>
      </c>
    </row>
    <row r="51" spans="1:2" x14ac:dyDescent="0.2">
      <c r="A51" s="67" t="s">
        <v>376</v>
      </c>
      <c r="B51" s="67">
        <v>1167071</v>
      </c>
    </row>
    <row r="52" spans="1:2" x14ac:dyDescent="0.2">
      <c r="A52" s="67" t="s">
        <v>377</v>
      </c>
      <c r="B52" s="67">
        <v>1173248</v>
      </c>
    </row>
    <row r="53" spans="1:2" x14ac:dyDescent="0.2">
      <c r="A53" s="67" t="s">
        <v>378</v>
      </c>
      <c r="B53" s="67">
        <v>1175642</v>
      </c>
    </row>
    <row r="55" spans="1:2" x14ac:dyDescent="0.2">
      <c r="A55" s="67" t="s">
        <v>379</v>
      </c>
      <c r="B55" s="67">
        <v>1206391</v>
      </c>
    </row>
    <row r="56" spans="1:2" x14ac:dyDescent="0.2">
      <c r="A56" s="67" t="s">
        <v>380</v>
      </c>
      <c r="B56" s="67">
        <v>1214066</v>
      </c>
    </row>
    <row r="57" spans="1:2" x14ac:dyDescent="0.2">
      <c r="A57" s="67" t="s">
        <v>381</v>
      </c>
      <c r="B57" s="67">
        <v>1214015</v>
      </c>
    </row>
    <row r="58" spans="1:2" x14ac:dyDescent="0.2">
      <c r="A58" s="67" t="s">
        <v>382</v>
      </c>
      <c r="B58" s="67">
        <v>1218746</v>
      </c>
    </row>
    <row r="60" spans="1:2" x14ac:dyDescent="0.2">
      <c r="A60" s="67" t="s">
        <v>383</v>
      </c>
      <c r="B60" s="67">
        <v>1200192</v>
      </c>
    </row>
    <row r="61" spans="1:2" x14ac:dyDescent="0.2">
      <c r="A61" s="67" t="s">
        <v>384</v>
      </c>
      <c r="B61" s="67">
        <v>1194715</v>
      </c>
    </row>
    <row r="62" spans="1:2" x14ac:dyDescent="0.2">
      <c r="A62" s="67" t="s">
        <v>385</v>
      </c>
      <c r="B62" s="67">
        <v>1198805</v>
      </c>
    </row>
    <row r="63" spans="1:2" x14ac:dyDescent="0.2">
      <c r="A63" s="67" t="s">
        <v>386</v>
      </c>
      <c r="B63" s="67">
        <v>1193947</v>
      </c>
    </row>
    <row r="65" spans="1:2" x14ac:dyDescent="0.2">
      <c r="A65" s="67" t="s">
        <v>387</v>
      </c>
      <c r="B65" s="67">
        <v>1207686</v>
      </c>
    </row>
    <row r="66" spans="1:2" x14ac:dyDescent="0.2">
      <c r="A66" s="67" t="s">
        <v>388</v>
      </c>
      <c r="B66" s="67">
        <v>1215559</v>
      </c>
    </row>
    <row r="67" spans="1:2" x14ac:dyDescent="0.2">
      <c r="A67" s="67" t="s">
        <v>389</v>
      </c>
      <c r="B67" s="67">
        <v>1226178</v>
      </c>
    </row>
    <row r="68" spans="1:2" x14ac:dyDescent="0.2">
      <c r="A68" s="67" t="s">
        <v>390</v>
      </c>
      <c r="B68" s="67">
        <v>1232200</v>
      </c>
    </row>
    <row r="70" spans="1:2" x14ac:dyDescent="0.2">
      <c r="A70" s="67" t="s">
        <v>391</v>
      </c>
      <c r="B70" s="67">
        <v>1264788</v>
      </c>
    </row>
    <row r="71" spans="1:2" x14ac:dyDescent="0.2">
      <c r="A71" s="67" t="s">
        <v>392</v>
      </c>
      <c r="B71" s="67">
        <v>1274313</v>
      </c>
    </row>
    <row r="72" spans="1:2" x14ac:dyDescent="0.2">
      <c r="A72" s="67" t="s">
        <v>393</v>
      </c>
      <c r="B72" s="67">
        <v>1282251</v>
      </c>
    </row>
    <row r="73" spans="1:2" x14ac:dyDescent="0.2">
      <c r="A73" s="67" t="s">
        <v>394</v>
      </c>
      <c r="B73" s="67">
        <v>1284045</v>
      </c>
    </row>
    <row r="75" spans="1:2" x14ac:dyDescent="0.2">
      <c r="A75" s="67" t="s">
        <v>395</v>
      </c>
      <c r="B75" s="67">
        <v>1307399</v>
      </c>
    </row>
    <row r="76" spans="1:2" x14ac:dyDescent="0.2">
      <c r="A76" s="67" t="s">
        <v>396</v>
      </c>
      <c r="B76" s="67">
        <v>1316368</v>
      </c>
    </row>
    <row r="77" spans="1:2" x14ac:dyDescent="0.2">
      <c r="A77" s="67" t="s">
        <v>397</v>
      </c>
      <c r="B77" s="67">
        <v>1327266</v>
      </c>
    </row>
    <row r="78" spans="1:2" x14ac:dyDescent="0.2">
      <c r="A78" s="67" t="s">
        <v>398</v>
      </c>
      <c r="B78" s="67">
        <v>1325979</v>
      </c>
    </row>
    <row r="80" spans="1:2" x14ac:dyDescent="0.2">
      <c r="A80" s="67" t="s">
        <v>399</v>
      </c>
      <c r="B80" s="67">
        <v>1353365</v>
      </c>
    </row>
    <row r="81" spans="1:2" x14ac:dyDescent="0.2">
      <c r="A81" s="67" t="s">
        <v>400</v>
      </c>
      <c r="B81" s="67">
        <v>1361492</v>
      </c>
    </row>
    <row r="82" spans="1:2" x14ac:dyDescent="0.2">
      <c r="A82" s="67" t="s">
        <v>401</v>
      </c>
      <c r="B82" s="67">
        <v>1368619</v>
      </c>
    </row>
    <row r="83" spans="1:2" x14ac:dyDescent="0.2">
      <c r="A83" s="67" t="s">
        <v>402</v>
      </c>
      <c r="B83" s="67">
        <v>1374487</v>
      </c>
    </row>
    <row r="85" spans="1:2" x14ac:dyDescent="0.2">
      <c r="A85" s="67" t="s">
        <v>403</v>
      </c>
      <c r="B85" s="67">
        <v>1396563</v>
      </c>
    </row>
    <row r="86" spans="1:2" x14ac:dyDescent="0.2">
      <c r="A86" s="67" t="s">
        <v>404</v>
      </c>
      <c r="B86" s="67">
        <v>1402503</v>
      </c>
    </row>
    <row r="87" spans="1:2" x14ac:dyDescent="0.2">
      <c r="A87" s="67" t="s">
        <v>405</v>
      </c>
      <c r="B87" s="67">
        <v>1413343</v>
      </c>
    </row>
    <row r="88" spans="1:2" x14ac:dyDescent="0.2">
      <c r="A88" s="67" t="s">
        <v>406</v>
      </c>
      <c r="B88" s="67">
        <v>1415615</v>
      </c>
    </row>
    <row r="90" spans="1:2" x14ac:dyDescent="0.2">
      <c r="A90" s="67" t="s">
        <v>407</v>
      </c>
      <c r="B90" s="67">
        <v>1466848</v>
      </c>
    </row>
    <row r="91" spans="1:2" x14ac:dyDescent="0.2">
      <c r="A91" s="67" t="s">
        <v>408</v>
      </c>
      <c r="B91" s="67">
        <v>1479593</v>
      </c>
    </row>
    <row r="92" spans="1:2" x14ac:dyDescent="0.2">
      <c r="A92" s="67" t="s">
        <v>409</v>
      </c>
      <c r="B92" s="67">
        <v>1493885</v>
      </c>
    </row>
    <row r="93" spans="1:2" x14ac:dyDescent="0.2">
      <c r="A93" s="67" t="s">
        <v>410</v>
      </c>
      <c r="B93" s="67">
        <v>1496860</v>
      </c>
    </row>
    <row r="95" spans="1:2" x14ac:dyDescent="0.2">
      <c r="A95" s="67" t="s">
        <v>411</v>
      </c>
      <c r="B95" s="67">
        <v>1539143</v>
      </c>
    </row>
    <row r="96" spans="1:2" x14ac:dyDescent="0.2">
      <c r="A96" s="67" t="s">
        <v>412</v>
      </c>
      <c r="B96" s="67">
        <v>1552349</v>
      </c>
    </row>
    <row r="97" spans="1:2" x14ac:dyDescent="0.2">
      <c r="A97" s="67" t="s">
        <v>413</v>
      </c>
      <c r="B97" s="67">
        <v>1559149</v>
      </c>
    </row>
    <row r="98" spans="1:2" x14ac:dyDescent="0.2">
      <c r="A98" s="67" t="s">
        <v>414</v>
      </c>
      <c r="B98" s="67">
        <v>1569657</v>
      </c>
    </row>
    <row r="100" spans="1:2" x14ac:dyDescent="0.2">
      <c r="A100" s="67" t="s">
        <v>415</v>
      </c>
      <c r="B100" s="67">
        <v>1635012</v>
      </c>
    </row>
    <row r="101" spans="1:2" x14ac:dyDescent="0.2">
      <c r="A101" s="67" t="s">
        <v>416</v>
      </c>
      <c r="B101" s="67">
        <v>1640265</v>
      </c>
    </row>
    <row r="102" spans="1:2" x14ac:dyDescent="0.2">
      <c r="A102" s="67" t="s">
        <v>417</v>
      </c>
      <c r="B102" s="67">
        <v>1661636</v>
      </c>
    </row>
    <row r="103" spans="1:2" x14ac:dyDescent="0.2">
      <c r="A103" s="67" t="s">
        <v>418</v>
      </c>
      <c r="B103" s="67">
        <v>1662463</v>
      </c>
    </row>
    <row r="105" spans="1:2" x14ac:dyDescent="0.2">
      <c r="A105" s="67" t="s">
        <v>419</v>
      </c>
      <c r="B105" s="67">
        <v>1723991</v>
      </c>
    </row>
    <row r="106" spans="1:2" x14ac:dyDescent="0.2">
      <c r="A106" s="67" t="s">
        <v>420</v>
      </c>
      <c r="B106" s="67">
        <v>1738722</v>
      </c>
    </row>
    <row r="107" spans="1:2" x14ac:dyDescent="0.2">
      <c r="A107" s="67" t="s">
        <v>421</v>
      </c>
      <c r="B107" s="67">
        <v>1743804</v>
      </c>
    </row>
    <row r="108" spans="1:2" x14ac:dyDescent="0.2">
      <c r="A108" s="67" t="s">
        <v>422</v>
      </c>
      <c r="B108" s="67">
        <v>1749012</v>
      </c>
    </row>
    <row r="110" spans="1:2" x14ac:dyDescent="0.2">
      <c r="A110" s="67" t="s">
        <v>423</v>
      </c>
      <c r="B110" s="67">
        <v>1778570</v>
      </c>
    </row>
    <row r="111" spans="1:2" x14ac:dyDescent="0.2">
      <c r="A111" s="67" t="s">
        <v>424</v>
      </c>
      <c r="B111" s="67">
        <v>1792233</v>
      </c>
    </row>
    <row r="112" spans="1:2" x14ac:dyDescent="0.2">
      <c r="A112" s="67" t="s">
        <v>425</v>
      </c>
      <c r="B112" s="67">
        <v>1796144</v>
      </c>
    </row>
    <row r="113" spans="1:2" x14ac:dyDescent="0.2">
      <c r="A113" s="67" t="s">
        <v>426</v>
      </c>
      <c r="B113" s="67">
        <v>1798713</v>
      </c>
    </row>
  </sheetData>
  <mergeCells count="1">
    <mergeCell ref="A3:B3"/>
  </mergeCells>
  <hyperlinks>
    <hyperlink ref="A3:B3" location="Índice!A1" display="Regresar al Índic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X38"/>
  <sheetViews>
    <sheetView workbookViewId="0">
      <selection activeCell="C5" sqref="C5"/>
    </sheetView>
  </sheetViews>
  <sheetFormatPr baseColWidth="10" defaultRowHeight="15" x14ac:dyDescent="0.25"/>
  <cols>
    <col min="1" max="1" width="22.85546875" style="46" customWidth="1"/>
    <col min="2" max="15" width="11.42578125" style="46"/>
    <col min="16" max="16" width="17.7109375" style="46" bestFit="1" customWidth="1"/>
    <col min="17" max="17" width="11.42578125" style="46"/>
    <col min="18" max="18" width="11.42578125" style="46" customWidth="1"/>
    <col min="19" max="22" width="11.42578125" style="46"/>
    <col min="23" max="23" width="27.28515625" style="46" customWidth="1"/>
    <col min="24" max="16384" width="11.42578125" style="46"/>
  </cols>
  <sheetData>
    <row r="1" spans="1:24" x14ac:dyDescent="0.25">
      <c r="A1" s="258" t="s">
        <v>1335</v>
      </c>
    </row>
    <row r="2" spans="1:24" x14ac:dyDescent="0.25">
      <c r="A2" s="47" t="s">
        <v>335</v>
      </c>
    </row>
    <row r="3" spans="1:24" x14ac:dyDescent="0.25">
      <c r="A3" s="292" t="s">
        <v>1327</v>
      </c>
      <c r="B3" s="292"/>
    </row>
    <row r="4" spans="1:24" x14ac:dyDescent="0.25">
      <c r="P4" s="46" t="s">
        <v>114</v>
      </c>
      <c r="Q4" s="46" t="s">
        <v>433</v>
      </c>
      <c r="R4" s="46" t="s">
        <v>424</v>
      </c>
      <c r="S4" s="46" t="s">
        <v>425</v>
      </c>
      <c r="T4" s="67" t="s">
        <v>426</v>
      </c>
      <c r="W4" s="46" t="s">
        <v>114</v>
      </c>
      <c r="X4" s="45" t="s">
        <v>434</v>
      </c>
    </row>
    <row r="5" spans="1:24" x14ac:dyDescent="0.25">
      <c r="A5" s="46" t="s">
        <v>435</v>
      </c>
      <c r="B5" s="46" t="s">
        <v>336</v>
      </c>
      <c r="P5" s="46" t="s">
        <v>134</v>
      </c>
      <c r="Q5" s="46">
        <v>321298</v>
      </c>
      <c r="R5" s="46">
        <v>325728</v>
      </c>
      <c r="S5" s="46">
        <v>326846</v>
      </c>
      <c r="T5" s="67">
        <v>327345</v>
      </c>
      <c r="U5" s="46">
        <f>T5-S5</f>
        <v>499</v>
      </c>
      <c r="W5" s="46" t="s">
        <v>121</v>
      </c>
      <c r="X5" s="46">
        <v>-7382</v>
      </c>
    </row>
    <row r="6" spans="1:24" x14ac:dyDescent="0.25">
      <c r="A6" s="46" t="s">
        <v>121</v>
      </c>
      <c r="B6" s="72">
        <v>-7382</v>
      </c>
      <c r="C6" s="72"/>
      <c r="P6" s="46" t="s">
        <v>118</v>
      </c>
      <c r="Q6" s="46">
        <v>877445</v>
      </c>
      <c r="R6" s="46">
        <v>895298</v>
      </c>
      <c r="S6" s="46">
        <v>897462</v>
      </c>
      <c r="T6" s="67">
        <v>897404</v>
      </c>
      <c r="U6" s="46">
        <f t="shared" ref="U6:U37" si="0">T6-S6</f>
        <v>-58</v>
      </c>
      <c r="W6" s="46" t="s">
        <v>138</v>
      </c>
      <c r="X6" s="46">
        <v>-2112</v>
      </c>
    </row>
    <row r="7" spans="1:24" x14ac:dyDescent="0.25">
      <c r="A7" s="46" t="s">
        <v>138</v>
      </c>
      <c r="B7" s="72">
        <v>-2112</v>
      </c>
      <c r="P7" s="46" t="s">
        <v>144</v>
      </c>
      <c r="Q7" s="46">
        <v>181598</v>
      </c>
      <c r="R7" s="46">
        <v>184344</v>
      </c>
      <c r="S7" s="46">
        <v>184960</v>
      </c>
      <c r="T7" s="67">
        <v>186484</v>
      </c>
      <c r="U7" s="46">
        <f t="shared" si="0"/>
        <v>1524</v>
      </c>
      <c r="W7" s="46" t="s">
        <v>116</v>
      </c>
      <c r="X7" s="46">
        <v>-2107</v>
      </c>
    </row>
    <row r="8" spans="1:24" x14ac:dyDescent="0.25">
      <c r="A8" s="46" t="s">
        <v>116</v>
      </c>
      <c r="B8" s="72">
        <v>-2107</v>
      </c>
      <c r="P8" s="46" t="s">
        <v>131</v>
      </c>
      <c r="Q8" s="46">
        <v>125280</v>
      </c>
      <c r="R8" s="46">
        <v>127906</v>
      </c>
      <c r="S8" s="46">
        <v>128648</v>
      </c>
      <c r="T8" s="67">
        <v>129443</v>
      </c>
      <c r="U8" s="46">
        <f t="shared" si="0"/>
        <v>795</v>
      </c>
      <c r="W8" s="46" t="s">
        <v>130</v>
      </c>
      <c r="X8" s="46">
        <v>-1490</v>
      </c>
    </row>
    <row r="9" spans="1:24" x14ac:dyDescent="0.25">
      <c r="A9" s="46" t="s">
        <v>130</v>
      </c>
      <c r="B9" s="72">
        <v>-1490</v>
      </c>
      <c r="P9" s="46" t="s">
        <v>127</v>
      </c>
      <c r="Q9" s="46">
        <v>225667</v>
      </c>
      <c r="R9" s="46">
        <v>222041</v>
      </c>
      <c r="S9" s="46">
        <v>222778</v>
      </c>
      <c r="T9" s="67">
        <v>222472</v>
      </c>
      <c r="U9" s="46">
        <f t="shared" si="0"/>
        <v>-306</v>
      </c>
      <c r="W9" s="46" t="s">
        <v>117</v>
      </c>
      <c r="X9" s="46">
        <v>-658</v>
      </c>
    </row>
    <row r="10" spans="1:24" x14ac:dyDescent="0.25">
      <c r="A10" s="46" t="s">
        <v>117</v>
      </c>
      <c r="B10" s="72">
        <v>-658</v>
      </c>
      <c r="P10" s="46" t="s">
        <v>117</v>
      </c>
      <c r="Q10" s="46">
        <v>882868</v>
      </c>
      <c r="R10" s="46">
        <v>897834</v>
      </c>
      <c r="S10" s="46">
        <v>895211</v>
      </c>
      <c r="T10" s="67">
        <v>894553</v>
      </c>
      <c r="U10" s="46">
        <f t="shared" si="0"/>
        <v>-658</v>
      </c>
      <c r="W10" s="46" t="s">
        <v>140</v>
      </c>
      <c r="X10" s="46">
        <v>-592</v>
      </c>
    </row>
    <row r="11" spans="1:24" x14ac:dyDescent="0.25">
      <c r="A11" s="46" t="s">
        <v>140</v>
      </c>
      <c r="B11" s="72">
        <v>-592</v>
      </c>
      <c r="P11" s="46" t="s">
        <v>53</v>
      </c>
      <c r="Q11" s="46">
        <v>3410841</v>
      </c>
      <c r="R11" s="46">
        <v>3412383</v>
      </c>
      <c r="S11" s="46">
        <v>3424724</v>
      </c>
      <c r="T11" s="67">
        <v>3431043</v>
      </c>
      <c r="U11" s="46">
        <f t="shared" si="0"/>
        <v>6319</v>
      </c>
      <c r="W11" s="46" t="s">
        <v>143</v>
      </c>
      <c r="X11" s="46">
        <v>-459</v>
      </c>
    </row>
    <row r="12" spans="1:24" x14ac:dyDescent="0.25">
      <c r="A12" s="46" t="s">
        <v>143</v>
      </c>
      <c r="B12" s="72">
        <v>-459</v>
      </c>
      <c r="P12" s="46" t="s">
        <v>126</v>
      </c>
      <c r="Q12" s="46">
        <v>779580</v>
      </c>
      <c r="R12" s="46">
        <v>786603</v>
      </c>
      <c r="S12" s="46">
        <v>788111</v>
      </c>
      <c r="T12" s="67">
        <v>788765</v>
      </c>
      <c r="U12" s="46">
        <f t="shared" si="0"/>
        <v>654</v>
      </c>
      <c r="W12" s="46" t="s">
        <v>133</v>
      </c>
      <c r="X12" s="46">
        <v>-421</v>
      </c>
    </row>
    <row r="13" spans="1:24" x14ac:dyDescent="0.25">
      <c r="A13" s="46" t="s">
        <v>133</v>
      </c>
      <c r="B13" s="72">
        <v>-421</v>
      </c>
      <c r="P13" s="46" t="s">
        <v>132</v>
      </c>
      <c r="Q13" s="46">
        <v>134121</v>
      </c>
      <c r="R13" s="46">
        <v>134731</v>
      </c>
      <c r="S13" s="46">
        <v>134945</v>
      </c>
      <c r="T13" s="67">
        <v>135342</v>
      </c>
      <c r="U13" s="46">
        <f t="shared" si="0"/>
        <v>397</v>
      </c>
      <c r="W13" s="46" t="s">
        <v>123</v>
      </c>
      <c r="X13" s="46">
        <v>-342</v>
      </c>
    </row>
    <row r="14" spans="1:24" x14ac:dyDescent="0.25">
      <c r="A14" s="46" t="s">
        <v>123</v>
      </c>
      <c r="B14" s="72">
        <v>-342</v>
      </c>
      <c r="P14" s="46" t="s">
        <v>136</v>
      </c>
      <c r="Q14" s="46">
        <v>243651</v>
      </c>
      <c r="R14" s="46">
        <v>246062</v>
      </c>
      <c r="S14" s="46">
        <v>246184</v>
      </c>
      <c r="T14" s="67">
        <v>245956</v>
      </c>
      <c r="U14" s="46">
        <f t="shared" si="0"/>
        <v>-228</v>
      </c>
      <c r="W14" s="46" t="s">
        <v>127</v>
      </c>
      <c r="X14" s="46">
        <v>-306</v>
      </c>
    </row>
    <row r="15" spans="1:24" x14ac:dyDescent="0.25">
      <c r="A15" s="46" t="s">
        <v>127</v>
      </c>
      <c r="B15" s="72">
        <v>-306</v>
      </c>
      <c r="P15" s="46" t="s">
        <v>171</v>
      </c>
      <c r="Q15" s="46">
        <v>1627196</v>
      </c>
      <c r="R15" s="46">
        <v>1631929</v>
      </c>
      <c r="S15" s="46">
        <v>1630733</v>
      </c>
      <c r="T15" s="67">
        <v>1637760</v>
      </c>
      <c r="U15" s="46">
        <f t="shared" si="0"/>
        <v>7027</v>
      </c>
      <c r="W15" s="46" t="s">
        <v>136</v>
      </c>
      <c r="X15" s="46">
        <v>-228</v>
      </c>
    </row>
    <row r="16" spans="1:24" x14ac:dyDescent="0.25">
      <c r="A16" s="46" t="s">
        <v>136</v>
      </c>
      <c r="B16" s="72">
        <v>-228</v>
      </c>
      <c r="P16" s="46" t="s">
        <v>142</v>
      </c>
      <c r="Q16" s="46">
        <v>994870</v>
      </c>
      <c r="R16" s="46">
        <v>1007325</v>
      </c>
      <c r="S16" s="46">
        <v>1011717</v>
      </c>
      <c r="T16" s="67">
        <v>1012869</v>
      </c>
      <c r="U16" s="46">
        <f t="shared" si="0"/>
        <v>1152</v>
      </c>
      <c r="W16" s="46" t="s">
        <v>118</v>
      </c>
      <c r="X16" s="46">
        <v>-58</v>
      </c>
    </row>
    <row r="17" spans="1:24" x14ac:dyDescent="0.25">
      <c r="A17" s="46" t="s">
        <v>118</v>
      </c>
      <c r="B17" s="72">
        <v>-58</v>
      </c>
      <c r="P17" s="46" t="s">
        <v>135</v>
      </c>
      <c r="Q17" s="46">
        <v>157793</v>
      </c>
      <c r="R17" s="46">
        <v>153381</v>
      </c>
      <c r="S17" s="46">
        <v>153156</v>
      </c>
      <c r="T17" s="67">
        <v>156272</v>
      </c>
      <c r="U17" s="46">
        <f t="shared" si="0"/>
        <v>3116</v>
      </c>
      <c r="W17" s="46" t="s">
        <v>137</v>
      </c>
      <c r="X17" s="46">
        <v>168</v>
      </c>
    </row>
    <row r="18" spans="1:24" x14ac:dyDescent="0.25">
      <c r="A18" s="46" t="s">
        <v>137</v>
      </c>
      <c r="B18" s="72">
        <v>168</v>
      </c>
      <c r="P18" s="46" t="s">
        <v>123</v>
      </c>
      <c r="Q18" s="46">
        <v>226929</v>
      </c>
      <c r="R18" s="46">
        <v>232747</v>
      </c>
      <c r="S18" s="46">
        <v>233761</v>
      </c>
      <c r="T18" s="67">
        <v>233419</v>
      </c>
      <c r="U18" s="46">
        <f t="shared" si="0"/>
        <v>-342</v>
      </c>
      <c r="W18" s="46" t="s">
        <v>132</v>
      </c>
      <c r="X18" s="46">
        <v>397</v>
      </c>
    </row>
    <row r="19" spans="1:24" x14ac:dyDescent="0.25">
      <c r="A19" s="46" t="s">
        <v>132</v>
      </c>
      <c r="B19" s="72">
        <v>397</v>
      </c>
      <c r="P19" s="71" t="s">
        <v>94</v>
      </c>
      <c r="Q19" s="71">
        <v>1761000</v>
      </c>
      <c r="R19" s="71">
        <v>1792233</v>
      </c>
      <c r="S19" s="71">
        <v>1796144</v>
      </c>
      <c r="T19" s="75">
        <v>1798713</v>
      </c>
      <c r="U19" s="71">
        <f>T19-S19</f>
        <v>2569</v>
      </c>
      <c r="W19" s="46" t="s">
        <v>134</v>
      </c>
      <c r="X19" s="46">
        <v>499</v>
      </c>
    </row>
    <row r="20" spans="1:24" x14ac:dyDescent="0.25">
      <c r="A20" s="46" t="s">
        <v>134</v>
      </c>
      <c r="B20" s="72">
        <v>499</v>
      </c>
      <c r="P20" s="46" t="s">
        <v>143</v>
      </c>
      <c r="Q20" s="46">
        <v>447924</v>
      </c>
      <c r="R20" s="46">
        <v>453328</v>
      </c>
      <c r="S20" s="46">
        <v>453436</v>
      </c>
      <c r="T20" s="67">
        <v>452977</v>
      </c>
      <c r="U20" s="46">
        <f t="shared" si="0"/>
        <v>-459</v>
      </c>
      <c r="W20" s="46" t="s">
        <v>125</v>
      </c>
      <c r="X20" s="46">
        <v>643</v>
      </c>
    </row>
    <row r="21" spans="1:24" x14ac:dyDescent="0.25">
      <c r="A21" s="46" t="s">
        <v>125</v>
      </c>
      <c r="B21" s="72">
        <v>643</v>
      </c>
      <c r="P21" s="46" t="s">
        <v>130</v>
      </c>
      <c r="Q21" s="46">
        <v>212112</v>
      </c>
      <c r="R21" s="46">
        <v>211837</v>
      </c>
      <c r="S21" s="46">
        <v>210847</v>
      </c>
      <c r="T21" s="67">
        <v>209357</v>
      </c>
      <c r="U21" s="46">
        <f t="shared" si="0"/>
        <v>-1490</v>
      </c>
      <c r="W21" s="46" t="s">
        <v>126</v>
      </c>
      <c r="X21" s="46">
        <v>654</v>
      </c>
    </row>
    <row r="22" spans="1:24" x14ac:dyDescent="0.25">
      <c r="A22" s="46" t="s">
        <v>126</v>
      </c>
      <c r="B22" s="72">
        <v>654</v>
      </c>
      <c r="P22" s="46" t="s">
        <v>145</v>
      </c>
      <c r="Q22" s="46">
        <v>138808</v>
      </c>
      <c r="R22" s="46">
        <v>142210</v>
      </c>
      <c r="S22" s="46">
        <v>148232</v>
      </c>
      <c r="T22" s="67">
        <v>148901</v>
      </c>
      <c r="U22" s="46">
        <f t="shared" si="0"/>
        <v>669</v>
      </c>
      <c r="W22" s="46" t="s">
        <v>145</v>
      </c>
      <c r="X22" s="46">
        <v>669</v>
      </c>
    </row>
    <row r="23" spans="1:24" x14ac:dyDescent="0.25">
      <c r="A23" s="46" t="s">
        <v>145</v>
      </c>
      <c r="B23" s="72">
        <v>669</v>
      </c>
      <c r="P23" s="46" t="s">
        <v>133</v>
      </c>
      <c r="Q23" s="46">
        <v>1608191</v>
      </c>
      <c r="R23" s="46">
        <v>1637084</v>
      </c>
      <c r="S23" s="46">
        <v>1639332</v>
      </c>
      <c r="T23" s="67">
        <v>1638911</v>
      </c>
      <c r="U23" s="46">
        <f t="shared" si="0"/>
        <v>-421</v>
      </c>
      <c r="W23" s="46" t="s">
        <v>131</v>
      </c>
      <c r="X23" s="46">
        <v>795</v>
      </c>
    </row>
    <row r="24" spans="1:24" x14ac:dyDescent="0.25">
      <c r="A24" s="46" t="s">
        <v>131</v>
      </c>
      <c r="B24" s="72">
        <v>795</v>
      </c>
      <c r="P24" s="46" t="s">
        <v>140</v>
      </c>
      <c r="Q24" s="46">
        <v>215491</v>
      </c>
      <c r="R24" s="46">
        <v>215412</v>
      </c>
      <c r="S24" s="46">
        <v>217568</v>
      </c>
      <c r="T24" s="67">
        <v>216976</v>
      </c>
      <c r="U24" s="46">
        <f t="shared" si="0"/>
        <v>-592</v>
      </c>
      <c r="W24" s="46" t="s">
        <v>142</v>
      </c>
      <c r="X24" s="46">
        <v>1152</v>
      </c>
    </row>
    <row r="25" spans="1:24" x14ac:dyDescent="0.25">
      <c r="A25" s="46" t="s">
        <v>142</v>
      </c>
      <c r="B25" s="72">
        <v>1152</v>
      </c>
      <c r="P25" s="46" t="s">
        <v>124</v>
      </c>
      <c r="Q25" s="46">
        <v>620188</v>
      </c>
      <c r="R25" s="46">
        <v>624718</v>
      </c>
      <c r="S25" s="46">
        <v>624657</v>
      </c>
      <c r="T25" s="67">
        <v>626835</v>
      </c>
      <c r="U25" s="46">
        <f t="shared" si="0"/>
        <v>2178</v>
      </c>
      <c r="W25" s="46" t="s">
        <v>119</v>
      </c>
      <c r="X25" s="46">
        <v>1219</v>
      </c>
    </row>
    <row r="26" spans="1:24" x14ac:dyDescent="0.25">
      <c r="A26" s="46" t="s">
        <v>119</v>
      </c>
      <c r="B26" s="72">
        <v>1219</v>
      </c>
      <c r="P26" s="46" t="s">
        <v>139</v>
      </c>
      <c r="Q26" s="46">
        <v>576858</v>
      </c>
      <c r="R26" s="46">
        <v>593984</v>
      </c>
      <c r="S26" s="46">
        <v>596684</v>
      </c>
      <c r="T26" s="67">
        <v>602636</v>
      </c>
      <c r="U26" s="46">
        <f t="shared" si="0"/>
        <v>5952</v>
      </c>
      <c r="W26" s="46" t="s">
        <v>128</v>
      </c>
      <c r="X26" s="46">
        <v>1309</v>
      </c>
    </row>
    <row r="27" spans="1:24" x14ac:dyDescent="0.25">
      <c r="A27" s="46" t="s">
        <v>128</v>
      </c>
      <c r="B27" s="72">
        <v>1309</v>
      </c>
      <c r="P27" s="46" t="s">
        <v>129</v>
      </c>
      <c r="Q27" s="46">
        <v>447348</v>
      </c>
      <c r="R27" s="46">
        <v>459222</v>
      </c>
      <c r="S27" s="46">
        <v>458246</v>
      </c>
      <c r="T27" s="67">
        <v>463068</v>
      </c>
      <c r="U27" s="46">
        <f t="shared" si="0"/>
        <v>4822</v>
      </c>
      <c r="W27" s="46" t="s">
        <v>144</v>
      </c>
      <c r="X27" s="46">
        <v>1524</v>
      </c>
    </row>
    <row r="28" spans="1:24" x14ac:dyDescent="0.25">
      <c r="A28" s="46" t="s">
        <v>144</v>
      </c>
      <c r="B28" s="72">
        <v>1524</v>
      </c>
      <c r="P28" s="46" t="s">
        <v>128</v>
      </c>
      <c r="Q28" s="46">
        <v>439816</v>
      </c>
      <c r="R28" s="46">
        <v>445202</v>
      </c>
      <c r="S28" s="46">
        <v>447085</v>
      </c>
      <c r="T28" s="67">
        <v>448394</v>
      </c>
      <c r="U28" s="46">
        <f t="shared" si="0"/>
        <v>1309</v>
      </c>
      <c r="W28" s="46" t="s">
        <v>122</v>
      </c>
      <c r="X28" s="46">
        <v>1903</v>
      </c>
    </row>
    <row r="29" spans="1:24" x14ac:dyDescent="0.25">
      <c r="A29" s="46" t="s">
        <v>122</v>
      </c>
      <c r="B29" s="72">
        <v>1903</v>
      </c>
      <c r="P29" s="46" t="s">
        <v>138</v>
      </c>
      <c r="Q29" s="46">
        <v>562199</v>
      </c>
      <c r="R29" s="46">
        <v>571139</v>
      </c>
      <c r="S29" s="46">
        <v>571260</v>
      </c>
      <c r="T29" s="67">
        <v>569148</v>
      </c>
      <c r="U29" s="46">
        <f t="shared" si="0"/>
        <v>-2112</v>
      </c>
      <c r="W29" s="46" t="s">
        <v>124</v>
      </c>
      <c r="X29" s="46">
        <v>2178</v>
      </c>
    </row>
    <row r="30" spans="1:24" x14ac:dyDescent="0.25">
      <c r="A30" s="46" t="s">
        <v>124</v>
      </c>
      <c r="B30" s="72">
        <v>2178</v>
      </c>
      <c r="P30" s="46" t="s">
        <v>121</v>
      </c>
      <c r="Q30" s="46">
        <v>607140</v>
      </c>
      <c r="R30" s="46">
        <v>623110</v>
      </c>
      <c r="S30" s="46">
        <v>634408</v>
      </c>
      <c r="T30" s="67">
        <v>627026</v>
      </c>
      <c r="U30" s="46">
        <f t="shared" si="0"/>
        <v>-7382</v>
      </c>
      <c r="W30" s="71" t="s">
        <v>94</v>
      </c>
      <c r="X30" s="71">
        <v>2569</v>
      </c>
    </row>
    <row r="31" spans="1:24" x14ac:dyDescent="0.25">
      <c r="A31" s="46" t="s">
        <v>94</v>
      </c>
      <c r="B31" s="72">
        <v>2569</v>
      </c>
      <c r="P31" s="46" t="s">
        <v>119</v>
      </c>
      <c r="Q31" s="46">
        <v>165576</v>
      </c>
      <c r="R31" s="46">
        <v>166176</v>
      </c>
      <c r="S31" s="46">
        <v>166573</v>
      </c>
      <c r="T31" s="67">
        <v>167792</v>
      </c>
      <c r="U31" s="46">
        <f t="shared" si="0"/>
        <v>1219</v>
      </c>
      <c r="W31" s="46" t="s">
        <v>135</v>
      </c>
      <c r="X31" s="46">
        <v>3116</v>
      </c>
    </row>
    <row r="32" spans="1:24" x14ac:dyDescent="0.25">
      <c r="A32" s="46" t="s">
        <v>135</v>
      </c>
      <c r="B32" s="72">
        <v>3116</v>
      </c>
      <c r="P32" s="46" t="s">
        <v>116</v>
      </c>
      <c r="Q32" s="46">
        <v>674263</v>
      </c>
      <c r="R32" s="46">
        <v>682122</v>
      </c>
      <c r="S32" s="46">
        <v>680351</v>
      </c>
      <c r="T32" s="67">
        <v>678244</v>
      </c>
      <c r="U32" s="46">
        <f t="shared" si="0"/>
        <v>-2107</v>
      </c>
      <c r="W32" s="46" t="s">
        <v>120</v>
      </c>
      <c r="X32" s="46">
        <v>3659</v>
      </c>
    </row>
    <row r="33" spans="1:24" x14ac:dyDescent="0.25">
      <c r="A33" s="46" t="s">
        <v>120</v>
      </c>
      <c r="B33" s="72">
        <v>3659</v>
      </c>
      <c r="P33" s="46" t="s">
        <v>125</v>
      </c>
      <c r="Q33" s="46">
        <v>100979</v>
      </c>
      <c r="R33" s="46">
        <v>101430</v>
      </c>
      <c r="S33" s="46">
        <v>101844</v>
      </c>
      <c r="T33" s="67">
        <v>102487</v>
      </c>
      <c r="U33" s="46">
        <f t="shared" si="0"/>
        <v>643</v>
      </c>
      <c r="W33" s="46" t="s">
        <v>129</v>
      </c>
      <c r="X33" s="46">
        <v>4822</v>
      </c>
    </row>
    <row r="34" spans="1:24" x14ac:dyDescent="0.25">
      <c r="A34" s="46" t="s">
        <v>129</v>
      </c>
      <c r="B34" s="72">
        <v>4822</v>
      </c>
      <c r="P34" s="46" t="s">
        <v>120</v>
      </c>
      <c r="Q34" s="46">
        <v>752659</v>
      </c>
      <c r="R34" s="46">
        <v>758796</v>
      </c>
      <c r="S34" s="46">
        <v>756644</v>
      </c>
      <c r="T34" s="67">
        <v>760303</v>
      </c>
      <c r="U34" s="46">
        <f t="shared" si="0"/>
        <v>3659</v>
      </c>
      <c r="W34" s="46" t="s">
        <v>139</v>
      </c>
      <c r="X34" s="46">
        <v>5952</v>
      </c>
    </row>
    <row r="35" spans="1:24" x14ac:dyDescent="0.25">
      <c r="A35" s="46" t="s">
        <v>139</v>
      </c>
      <c r="B35" s="72">
        <v>5952</v>
      </c>
      <c r="P35" s="46" t="s">
        <v>122</v>
      </c>
      <c r="Q35" s="46">
        <v>374432</v>
      </c>
      <c r="R35" s="46">
        <v>377070</v>
      </c>
      <c r="S35" s="46">
        <v>379204</v>
      </c>
      <c r="T35" s="67">
        <v>381107</v>
      </c>
      <c r="U35" s="46">
        <f>T35-S35</f>
        <v>1903</v>
      </c>
      <c r="W35" s="46" t="s">
        <v>53</v>
      </c>
      <c r="X35" s="46">
        <v>6319</v>
      </c>
    </row>
    <row r="36" spans="1:24" x14ac:dyDescent="0.25">
      <c r="A36" s="46" t="s">
        <v>53</v>
      </c>
      <c r="B36" s="72">
        <v>6319</v>
      </c>
      <c r="P36" s="46" t="s">
        <v>137</v>
      </c>
      <c r="Q36" s="46">
        <v>185244</v>
      </c>
      <c r="R36" s="46">
        <v>186608</v>
      </c>
      <c r="S36" s="46">
        <v>186757</v>
      </c>
      <c r="T36" s="67">
        <v>186925</v>
      </c>
      <c r="U36" s="46">
        <f t="shared" si="0"/>
        <v>168</v>
      </c>
      <c r="W36" s="46" t="s">
        <v>171</v>
      </c>
      <c r="X36" s="46">
        <v>7027</v>
      </c>
    </row>
    <row r="37" spans="1:24" x14ac:dyDescent="0.25">
      <c r="A37" s="46" t="s">
        <v>171</v>
      </c>
      <c r="B37" s="72">
        <v>7027</v>
      </c>
      <c r="P37" s="46" t="s">
        <v>436</v>
      </c>
      <c r="Q37" s="46">
        <v>20079365</v>
      </c>
      <c r="R37" s="46">
        <v>20299993</v>
      </c>
      <c r="S37" s="46">
        <v>20348508</v>
      </c>
      <c r="T37" s="67">
        <v>20378927</v>
      </c>
      <c r="U37" s="46">
        <f t="shared" si="0"/>
        <v>30419</v>
      </c>
      <c r="X37" s="46">
        <f>SUM(X5:X36)</f>
        <v>30419</v>
      </c>
    </row>
    <row r="38" spans="1:24" x14ac:dyDescent="0.25">
      <c r="B38" s="72">
        <f>SUM(B6:B37)</f>
        <v>30419</v>
      </c>
    </row>
  </sheetData>
  <autoFilter ref="A5:B37">
    <sortState ref="A6:B38">
      <sortCondition ref="B5:B37"/>
    </sortState>
  </autoFilter>
  <mergeCells count="1">
    <mergeCell ref="A3:B3"/>
  </mergeCells>
  <hyperlinks>
    <hyperlink ref="A3:B3" location="Índice!A1" display="Regresar al Índice"/>
  </hyperlinks>
  <pageMargins left="0.7" right="0.7" top="0.75" bottom="0.75" header="0.3" footer="0.3"/>
  <pageSetup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activeCell="A2" sqref="A2"/>
    </sheetView>
  </sheetViews>
  <sheetFormatPr baseColWidth="10" defaultRowHeight="15" x14ac:dyDescent="0.25"/>
  <sheetData>
    <row r="1" spans="1:7" x14ac:dyDescent="0.25">
      <c r="A1" s="258" t="s">
        <v>1337</v>
      </c>
      <c r="B1" s="46"/>
    </row>
    <row r="2" spans="1:7" x14ac:dyDescent="0.25">
      <c r="A2" s="47" t="s">
        <v>335</v>
      </c>
      <c r="B2" s="46"/>
    </row>
    <row r="3" spans="1:7" x14ac:dyDescent="0.25">
      <c r="A3" s="292" t="s">
        <v>1327</v>
      </c>
      <c r="B3" s="292"/>
    </row>
    <row r="6" spans="1:7" x14ac:dyDescent="0.25">
      <c r="A6" s="46" t="s">
        <v>114</v>
      </c>
      <c r="B6" s="46" t="s">
        <v>433</v>
      </c>
      <c r="C6" s="46" t="s">
        <v>424</v>
      </c>
      <c r="D6" s="46" t="s">
        <v>425</v>
      </c>
      <c r="E6" s="67" t="s">
        <v>426</v>
      </c>
      <c r="F6" s="258" t="s">
        <v>619</v>
      </c>
      <c r="G6" s="324" t="s">
        <v>1336</v>
      </c>
    </row>
    <row r="7" spans="1:7" x14ac:dyDescent="0.25">
      <c r="A7" s="46" t="s">
        <v>121</v>
      </c>
      <c r="B7" s="46">
        <v>607140</v>
      </c>
      <c r="C7" s="46">
        <v>623110</v>
      </c>
      <c r="D7" s="46">
        <v>634408</v>
      </c>
      <c r="E7" s="67">
        <v>627026</v>
      </c>
      <c r="F7" s="46">
        <f>E7-D7</f>
        <v>-7382</v>
      </c>
      <c r="G7" s="16">
        <f>E7/D7-1</f>
        <v>-1.1636044942686774E-2</v>
      </c>
    </row>
    <row r="8" spans="1:7" x14ac:dyDescent="0.25">
      <c r="A8" s="46" t="s">
        <v>130</v>
      </c>
      <c r="B8" s="46">
        <v>212112</v>
      </c>
      <c r="C8" s="46">
        <v>211837</v>
      </c>
      <c r="D8" s="46">
        <v>210847</v>
      </c>
      <c r="E8" s="67">
        <v>209357</v>
      </c>
      <c r="F8" s="46">
        <f>E8-D8</f>
        <v>-1490</v>
      </c>
      <c r="G8" s="16">
        <f>E8/D8-1</f>
        <v>-7.0667355950049249E-3</v>
      </c>
    </row>
    <row r="9" spans="1:7" x14ac:dyDescent="0.25">
      <c r="A9" s="46" t="s">
        <v>138</v>
      </c>
      <c r="B9" s="46">
        <v>562199</v>
      </c>
      <c r="C9" s="46">
        <v>571139</v>
      </c>
      <c r="D9" s="46">
        <v>571260</v>
      </c>
      <c r="E9" s="67">
        <v>569148</v>
      </c>
      <c r="F9" s="46">
        <f>E9-D9</f>
        <v>-2112</v>
      </c>
      <c r="G9" s="16">
        <f>E9/D9-1</f>
        <v>-3.6970906417392868E-3</v>
      </c>
    </row>
    <row r="10" spans="1:7" x14ac:dyDescent="0.25">
      <c r="A10" s="46" t="s">
        <v>116</v>
      </c>
      <c r="B10" s="46">
        <v>674263</v>
      </c>
      <c r="C10" s="46">
        <v>682122</v>
      </c>
      <c r="D10" s="46">
        <v>680351</v>
      </c>
      <c r="E10" s="67">
        <v>678244</v>
      </c>
      <c r="F10" s="46">
        <f>E10-D10</f>
        <v>-2107</v>
      </c>
      <c r="G10" s="16">
        <f>E10/D10-1</f>
        <v>-3.09693084892948E-3</v>
      </c>
    </row>
    <row r="11" spans="1:7" x14ac:dyDescent="0.25">
      <c r="A11" s="46" t="s">
        <v>140</v>
      </c>
      <c r="B11" s="46">
        <v>215491</v>
      </c>
      <c r="C11" s="46">
        <v>215412</v>
      </c>
      <c r="D11" s="46">
        <v>217568</v>
      </c>
      <c r="E11" s="67">
        <v>216976</v>
      </c>
      <c r="F11" s="46">
        <f>E11-D11</f>
        <v>-592</v>
      </c>
      <c r="G11" s="16">
        <f>E11/D11-1</f>
        <v>-2.7209883806441626E-3</v>
      </c>
    </row>
    <row r="12" spans="1:7" x14ac:dyDescent="0.25">
      <c r="A12" s="46" t="s">
        <v>123</v>
      </c>
      <c r="B12" s="46">
        <v>226929</v>
      </c>
      <c r="C12" s="46">
        <v>232747</v>
      </c>
      <c r="D12" s="46">
        <v>233761</v>
      </c>
      <c r="E12" s="67">
        <v>233419</v>
      </c>
      <c r="F12" s="46">
        <f>E12-D12</f>
        <v>-342</v>
      </c>
      <c r="G12" s="16">
        <f>E12/D12-1</f>
        <v>-1.4630327556778289E-3</v>
      </c>
    </row>
    <row r="13" spans="1:7" x14ac:dyDescent="0.25">
      <c r="A13" s="46" t="s">
        <v>127</v>
      </c>
      <c r="B13" s="46">
        <v>225667</v>
      </c>
      <c r="C13" s="46">
        <v>222041</v>
      </c>
      <c r="D13" s="46">
        <v>222778</v>
      </c>
      <c r="E13" s="67">
        <v>222472</v>
      </c>
      <c r="F13" s="46">
        <f>E13-D13</f>
        <v>-306</v>
      </c>
      <c r="G13" s="16">
        <f>E13/D13-1</f>
        <v>-1.3735647146486674E-3</v>
      </c>
    </row>
    <row r="14" spans="1:7" x14ac:dyDescent="0.25">
      <c r="A14" s="46" t="s">
        <v>143</v>
      </c>
      <c r="B14" s="46">
        <v>447924</v>
      </c>
      <c r="C14" s="46">
        <v>453328</v>
      </c>
      <c r="D14" s="46">
        <v>453436</v>
      </c>
      <c r="E14" s="67">
        <v>452977</v>
      </c>
      <c r="F14" s="46">
        <f>E14-D14</f>
        <v>-459</v>
      </c>
      <c r="G14" s="16">
        <f>E14/D14-1</f>
        <v>-1.0122707504477413E-3</v>
      </c>
    </row>
    <row r="15" spans="1:7" x14ac:dyDescent="0.25">
      <c r="A15" s="46" t="s">
        <v>136</v>
      </c>
      <c r="B15" s="46">
        <v>243651</v>
      </c>
      <c r="C15" s="46">
        <v>246062</v>
      </c>
      <c r="D15" s="46">
        <v>246184</v>
      </c>
      <c r="E15" s="67">
        <v>245956</v>
      </c>
      <c r="F15" s="46">
        <f>E15-D15</f>
        <v>-228</v>
      </c>
      <c r="G15" s="16">
        <f>E15/D15-1</f>
        <v>-9.2613654827278236E-4</v>
      </c>
    </row>
    <row r="16" spans="1:7" x14ac:dyDescent="0.25">
      <c r="A16" s="46" t="s">
        <v>117</v>
      </c>
      <c r="B16" s="46">
        <v>882868</v>
      </c>
      <c r="C16" s="46">
        <v>897834</v>
      </c>
      <c r="D16" s="46">
        <v>895211</v>
      </c>
      <c r="E16" s="67">
        <v>894553</v>
      </c>
      <c r="F16" s="46">
        <f>E16-D16</f>
        <v>-658</v>
      </c>
      <c r="G16" s="16">
        <f>E16/D16-1</f>
        <v>-7.3502224615207279E-4</v>
      </c>
    </row>
    <row r="17" spans="1:7" x14ac:dyDescent="0.25">
      <c r="A17" s="46" t="s">
        <v>133</v>
      </c>
      <c r="B17" s="46">
        <v>1608191</v>
      </c>
      <c r="C17" s="46">
        <v>1637084</v>
      </c>
      <c r="D17" s="46">
        <v>1639332</v>
      </c>
      <c r="E17" s="67">
        <v>1638911</v>
      </c>
      <c r="F17" s="46">
        <f>E17-D17</f>
        <v>-421</v>
      </c>
      <c r="G17" s="16">
        <f>E17/D17-1</f>
        <v>-2.5681192095317051E-4</v>
      </c>
    </row>
    <row r="18" spans="1:7" x14ac:dyDescent="0.25">
      <c r="A18" s="46" t="s">
        <v>118</v>
      </c>
      <c r="B18" s="46">
        <v>877445</v>
      </c>
      <c r="C18" s="46">
        <v>895298</v>
      </c>
      <c r="D18" s="46">
        <v>897462</v>
      </c>
      <c r="E18" s="67">
        <v>897404</v>
      </c>
      <c r="F18" s="46">
        <f>E18-D18</f>
        <v>-58</v>
      </c>
      <c r="G18" s="16">
        <f>E18/D18-1</f>
        <v>-6.462669171503066E-5</v>
      </c>
    </row>
    <row r="19" spans="1:7" x14ac:dyDescent="0.25">
      <c r="A19" s="46" t="s">
        <v>126</v>
      </c>
      <c r="B19" s="46">
        <v>779580</v>
      </c>
      <c r="C19" s="46">
        <v>786603</v>
      </c>
      <c r="D19" s="46">
        <v>788111</v>
      </c>
      <c r="E19" s="67">
        <v>788765</v>
      </c>
      <c r="F19" s="46">
        <f>E19-D19</f>
        <v>654</v>
      </c>
      <c r="G19" s="16">
        <f>E19/D19-1</f>
        <v>8.2983234595124244E-4</v>
      </c>
    </row>
    <row r="20" spans="1:7" x14ac:dyDescent="0.25">
      <c r="A20" s="46" t="s">
        <v>137</v>
      </c>
      <c r="B20" s="46">
        <v>185244</v>
      </c>
      <c r="C20" s="46">
        <v>186608</v>
      </c>
      <c r="D20" s="46">
        <v>186757</v>
      </c>
      <c r="E20" s="67">
        <v>186925</v>
      </c>
      <c r="F20" s="46">
        <f>E20-D20</f>
        <v>168</v>
      </c>
      <c r="G20" s="16">
        <f>E20/D20-1</f>
        <v>8.9956467495189152E-4</v>
      </c>
    </row>
    <row r="21" spans="1:7" x14ac:dyDescent="0.25">
      <c r="A21" s="46" t="s">
        <v>142</v>
      </c>
      <c r="B21" s="46">
        <v>994870</v>
      </c>
      <c r="C21" s="46">
        <v>1007325</v>
      </c>
      <c r="D21" s="46">
        <v>1011717</v>
      </c>
      <c r="E21" s="67">
        <v>1012869</v>
      </c>
      <c r="F21" s="46">
        <f>E21-D21</f>
        <v>1152</v>
      </c>
      <c r="G21" s="16">
        <f>E21/D21-1</f>
        <v>1.1386583402275274E-3</v>
      </c>
    </row>
    <row r="22" spans="1:7" x14ac:dyDescent="0.25">
      <c r="A22" s="71" t="s">
        <v>94</v>
      </c>
      <c r="B22" s="71">
        <v>1761000</v>
      </c>
      <c r="C22" s="71">
        <v>1792233</v>
      </c>
      <c r="D22" s="71">
        <v>1796144</v>
      </c>
      <c r="E22" s="75">
        <v>1798713</v>
      </c>
      <c r="F22" s="71">
        <f>E22-D22</f>
        <v>2569</v>
      </c>
      <c r="G22" s="16">
        <f>E22/D22-1</f>
        <v>1.4302862131321259E-3</v>
      </c>
    </row>
    <row r="23" spans="1:7" x14ac:dyDescent="0.25">
      <c r="A23" s="46" t="s">
        <v>436</v>
      </c>
      <c r="B23" s="46">
        <v>20079365</v>
      </c>
      <c r="C23" s="46">
        <v>20299993</v>
      </c>
      <c r="D23" s="46">
        <v>20348508</v>
      </c>
      <c r="E23" s="67">
        <v>20378927</v>
      </c>
      <c r="F23" s="46">
        <f>E23-D23</f>
        <v>30419</v>
      </c>
      <c r="G23" s="16">
        <f>E23/D23-1</f>
        <v>1.4949007563600514E-3</v>
      </c>
    </row>
    <row r="24" spans="1:7" x14ac:dyDescent="0.25">
      <c r="A24" s="46" t="s">
        <v>134</v>
      </c>
      <c r="B24" s="46">
        <v>321298</v>
      </c>
      <c r="C24" s="46">
        <v>325728</v>
      </c>
      <c r="D24" s="46">
        <v>326846</v>
      </c>
      <c r="E24" s="67">
        <v>327345</v>
      </c>
      <c r="F24" s="46">
        <f>E24-D24</f>
        <v>499</v>
      </c>
      <c r="G24" s="16">
        <f>E24/D24-1</f>
        <v>1.5267128861911061E-3</v>
      </c>
    </row>
    <row r="25" spans="1:7" x14ac:dyDescent="0.25">
      <c r="A25" s="46" t="s">
        <v>53</v>
      </c>
      <c r="B25" s="46">
        <v>3410841</v>
      </c>
      <c r="C25" s="46">
        <v>3412383</v>
      </c>
      <c r="D25" s="46">
        <v>3424724</v>
      </c>
      <c r="E25" s="67">
        <v>3431043</v>
      </c>
      <c r="F25" s="46">
        <f>E25-D25</f>
        <v>6319</v>
      </c>
      <c r="G25" s="16">
        <f>E25/D25-1</f>
        <v>1.8451121900626699E-3</v>
      </c>
    </row>
    <row r="26" spans="1:7" x14ac:dyDescent="0.25">
      <c r="A26" s="46" t="s">
        <v>128</v>
      </c>
      <c r="B26" s="46">
        <v>439816</v>
      </c>
      <c r="C26" s="46">
        <v>445202</v>
      </c>
      <c r="D26" s="46">
        <v>447085</v>
      </c>
      <c r="E26" s="67">
        <v>448394</v>
      </c>
      <c r="F26" s="46">
        <f>E26-D26</f>
        <v>1309</v>
      </c>
      <c r="G26" s="16">
        <f>E26/D26-1</f>
        <v>2.927854882181169E-3</v>
      </c>
    </row>
    <row r="27" spans="1:7" x14ac:dyDescent="0.25">
      <c r="A27" s="46" t="s">
        <v>132</v>
      </c>
      <c r="B27" s="46">
        <v>134121</v>
      </c>
      <c r="C27" s="46">
        <v>134731</v>
      </c>
      <c r="D27" s="46">
        <v>134945</v>
      </c>
      <c r="E27" s="67">
        <v>135342</v>
      </c>
      <c r="F27" s="46">
        <f>E27-D27</f>
        <v>397</v>
      </c>
      <c r="G27" s="16">
        <f>E27/D27-1</f>
        <v>2.9419393086071999E-3</v>
      </c>
    </row>
    <row r="28" spans="1:7" x14ac:dyDescent="0.25">
      <c r="A28" s="46" t="s">
        <v>124</v>
      </c>
      <c r="B28" s="46">
        <v>620188</v>
      </c>
      <c r="C28" s="46">
        <v>624718</v>
      </c>
      <c r="D28" s="46">
        <v>624657</v>
      </c>
      <c r="E28" s="67">
        <v>626835</v>
      </c>
      <c r="F28" s="46">
        <f>E28-D28</f>
        <v>2178</v>
      </c>
      <c r="G28" s="16">
        <f>E28/D28-1</f>
        <v>3.4867135083733736E-3</v>
      </c>
    </row>
    <row r="29" spans="1:7" x14ac:dyDescent="0.25">
      <c r="A29" s="46" t="s">
        <v>171</v>
      </c>
      <c r="B29" s="46">
        <v>1627196</v>
      </c>
      <c r="C29" s="46">
        <v>1631929</v>
      </c>
      <c r="D29" s="46">
        <v>1630733</v>
      </c>
      <c r="E29" s="67">
        <v>1637760</v>
      </c>
      <c r="F29" s="46">
        <f>E29-D29</f>
        <v>7027</v>
      </c>
      <c r="G29" s="16">
        <f>E29/D29-1</f>
        <v>4.3091051692705218E-3</v>
      </c>
    </row>
    <row r="30" spans="1:7" x14ac:dyDescent="0.25">
      <c r="A30" s="46" t="s">
        <v>145</v>
      </c>
      <c r="B30" s="46">
        <v>138808</v>
      </c>
      <c r="C30" s="46">
        <v>142210</v>
      </c>
      <c r="D30" s="46">
        <v>148232</v>
      </c>
      <c r="E30" s="67">
        <v>148901</v>
      </c>
      <c r="F30" s="46">
        <f>E30-D30</f>
        <v>669</v>
      </c>
      <c r="G30" s="16">
        <f>E30/D30-1</f>
        <v>4.5131955313293393E-3</v>
      </c>
    </row>
    <row r="31" spans="1:7" x14ac:dyDescent="0.25">
      <c r="A31" s="46" t="s">
        <v>120</v>
      </c>
      <c r="B31" s="46">
        <v>752659</v>
      </c>
      <c r="C31" s="46">
        <v>758796</v>
      </c>
      <c r="D31" s="46">
        <v>756644</v>
      </c>
      <c r="E31" s="67">
        <v>760303</v>
      </c>
      <c r="F31" s="46">
        <f>E31-D31</f>
        <v>3659</v>
      </c>
      <c r="G31" s="16">
        <f>E31/D31-1</f>
        <v>4.8358276811817369E-3</v>
      </c>
    </row>
    <row r="32" spans="1:7" x14ac:dyDescent="0.25">
      <c r="A32" s="46" t="s">
        <v>122</v>
      </c>
      <c r="B32" s="46">
        <v>374432</v>
      </c>
      <c r="C32" s="46">
        <v>377070</v>
      </c>
      <c r="D32" s="46">
        <v>379204</v>
      </c>
      <c r="E32" s="67">
        <v>381107</v>
      </c>
      <c r="F32" s="46">
        <f>E32-D32</f>
        <v>1903</v>
      </c>
      <c r="G32" s="16">
        <f>E32/D32-1</f>
        <v>5.0184069788292707E-3</v>
      </c>
    </row>
    <row r="33" spans="1:7" x14ac:dyDescent="0.25">
      <c r="A33" s="46" t="s">
        <v>131</v>
      </c>
      <c r="B33" s="46">
        <v>125280</v>
      </c>
      <c r="C33" s="46">
        <v>127906</v>
      </c>
      <c r="D33" s="46">
        <v>128648</v>
      </c>
      <c r="E33" s="67">
        <v>129443</v>
      </c>
      <c r="F33" s="46">
        <f>E33-D33</f>
        <v>795</v>
      </c>
      <c r="G33" s="16">
        <f>E33/D33-1</f>
        <v>6.1796530066537958E-3</v>
      </c>
    </row>
    <row r="34" spans="1:7" x14ac:dyDescent="0.25">
      <c r="A34" s="46" t="s">
        <v>125</v>
      </c>
      <c r="B34" s="46">
        <v>100979</v>
      </c>
      <c r="C34" s="46">
        <v>101430</v>
      </c>
      <c r="D34" s="46">
        <v>101844</v>
      </c>
      <c r="E34" s="67">
        <v>102487</v>
      </c>
      <c r="F34" s="46">
        <f>E34-D34</f>
        <v>643</v>
      </c>
      <c r="G34" s="16">
        <f>E34/D34-1</f>
        <v>6.3135776285299094E-3</v>
      </c>
    </row>
    <row r="35" spans="1:7" x14ac:dyDescent="0.25">
      <c r="A35" s="46" t="s">
        <v>119</v>
      </c>
      <c r="B35" s="46">
        <v>165576</v>
      </c>
      <c r="C35" s="46">
        <v>166176</v>
      </c>
      <c r="D35" s="46">
        <v>166573</v>
      </c>
      <c r="E35" s="67">
        <v>167792</v>
      </c>
      <c r="F35" s="46">
        <f>E35-D35</f>
        <v>1219</v>
      </c>
      <c r="G35" s="16">
        <f>E35/D35-1</f>
        <v>7.3181127793819911E-3</v>
      </c>
    </row>
    <row r="36" spans="1:7" x14ac:dyDescent="0.25">
      <c r="A36" s="46" t="s">
        <v>144</v>
      </c>
      <c r="B36" s="46">
        <v>181598</v>
      </c>
      <c r="C36" s="46">
        <v>184344</v>
      </c>
      <c r="D36" s="46">
        <v>184960</v>
      </c>
      <c r="E36" s="67">
        <v>186484</v>
      </c>
      <c r="F36" s="46">
        <f>E36-D36</f>
        <v>1524</v>
      </c>
      <c r="G36" s="16">
        <f>E36/D36-1</f>
        <v>8.2396193771625548E-3</v>
      </c>
    </row>
    <row r="37" spans="1:7" x14ac:dyDescent="0.25">
      <c r="A37" s="46" t="s">
        <v>139</v>
      </c>
      <c r="B37" s="46">
        <v>576858</v>
      </c>
      <c r="C37" s="46">
        <v>593984</v>
      </c>
      <c r="D37" s="46">
        <v>596684</v>
      </c>
      <c r="E37" s="67">
        <v>602636</v>
      </c>
      <c r="F37" s="46">
        <f>E37-D37</f>
        <v>5952</v>
      </c>
      <c r="G37" s="16">
        <f>E37/D37-1</f>
        <v>9.9751292141234682E-3</v>
      </c>
    </row>
    <row r="38" spans="1:7" x14ac:dyDescent="0.25">
      <c r="A38" s="46" t="s">
        <v>129</v>
      </c>
      <c r="B38" s="46">
        <v>447348</v>
      </c>
      <c r="C38" s="46">
        <v>459222</v>
      </c>
      <c r="D38" s="46">
        <v>458246</v>
      </c>
      <c r="E38" s="67">
        <v>463068</v>
      </c>
      <c r="F38" s="46">
        <f>E38-D38</f>
        <v>4822</v>
      </c>
      <c r="G38" s="16">
        <f>E38/D38-1</f>
        <v>1.0522732331542439E-2</v>
      </c>
    </row>
    <row r="39" spans="1:7" x14ac:dyDescent="0.25">
      <c r="A39" s="46" t="s">
        <v>135</v>
      </c>
      <c r="B39" s="46">
        <v>157793</v>
      </c>
      <c r="C39" s="46">
        <v>153381</v>
      </c>
      <c r="D39" s="46">
        <v>153156</v>
      </c>
      <c r="E39" s="67">
        <v>156272</v>
      </c>
      <c r="F39" s="46">
        <f>E39-D39</f>
        <v>3116</v>
      </c>
      <c r="G39" s="16">
        <f>E39/D39-1</f>
        <v>2.0345268876178491E-2</v>
      </c>
    </row>
  </sheetData>
  <autoFilter ref="A6:G39">
    <sortState ref="A7:G39">
      <sortCondition ref="G6:G39"/>
    </sortState>
  </autoFilter>
  <mergeCells count="1">
    <mergeCell ref="A3:B3"/>
  </mergeCells>
  <hyperlinks>
    <hyperlink ref="A3:B3" location="Índice!A1" display="Regresar al Índic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Q27"/>
  <sheetViews>
    <sheetView workbookViewId="0">
      <selection activeCell="A2" sqref="A2"/>
    </sheetView>
  </sheetViews>
  <sheetFormatPr baseColWidth="10" defaultRowHeight="15" x14ac:dyDescent="0.25"/>
  <cols>
    <col min="1" max="16384" width="11.42578125" style="46"/>
  </cols>
  <sheetData>
    <row r="1" spans="1:17" x14ac:dyDescent="0.25">
      <c r="A1" s="258" t="s">
        <v>1338</v>
      </c>
    </row>
    <row r="2" spans="1:17" x14ac:dyDescent="0.25">
      <c r="A2" s="47" t="s">
        <v>335</v>
      </c>
      <c r="N2" s="46" t="s">
        <v>336</v>
      </c>
      <c r="P2" s="46" t="s">
        <v>337</v>
      </c>
    </row>
    <row r="3" spans="1:17" x14ac:dyDescent="0.25">
      <c r="A3" s="292" t="s">
        <v>1327</v>
      </c>
      <c r="B3" s="292"/>
      <c r="O3" s="70"/>
      <c r="P3" s="70"/>
    </row>
    <row r="4" spans="1:17" x14ac:dyDescent="0.25">
      <c r="O4" s="70" t="s">
        <v>427</v>
      </c>
      <c r="P4" s="70" t="s">
        <v>428</v>
      </c>
      <c r="Q4" s="46" t="s">
        <v>429</v>
      </c>
    </row>
    <row r="5" spans="1:17" x14ac:dyDescent="0.25">
      <c r="A5" s="46" t="s">
        <v>302</v>
      </c>
      <c r="B5" s="71" t="s">
        <v>338</v>
      </c>
      <c r="N5" s="46">
        <v>1997</v>
      </c>
      <c r="P5" s="46">
        <v>862479</v>
      </c>
    </row>
    <row r="6" spans="1:17" x14ac:dyDescent="0.25">
      <c r="A6" s="46">
        <v>1998</v>
      </c>
      <c r="B6" s="72">
        <v>27592</v>
      </c>
      <c r="N6" s="46">
        <v>1998</v>
      </c>
      <c r="O6" s="46">
        <v>890071</v>
      </c>
      <c r="P6" s="46">
        <v>926290</v>
      </c>
      <c r="Q6" s="46">
        <f>O6-P5</f>
        <v>27592</v>
      </c>
    </row>
    <row r="7" spans="1:17" x14ac:dyDescent="0.25">
      <c r="A7" s="46">
        <v>1999</v>
      </c>
      <c r="B7" s="72">
        <v>25192</v>
      </c>
      <c r="N7" s="46">
        <v>1999</v>
      </c>
      <c r="O7" s="46">
        <v>951482</v>
      </c>
      <c r="P7" s="46">
        <v>986121</v>
      </c>
      <c r="Q7" s="46">
        <f t="shared" ref="Q7:Q27" si="0">O7-P6</f>
        <v>25192</v>
      </c>
    </row>
    <row r="8" spans="1:17" x14ac:dyDescent="0.25">
      <c r="A8" s="46">
        <v>2000</v>
      </c>
      <c r="B8" s="72">
        <v>13282</v>
      </c>
      <c r="N8" s="46">
        <v>2000</v>
      </c>
      <c r="O8" s="46">
        <v>999403</v>
      </c>
      <c r="P8" s="46">
        <v>1034215</v>
      </c>
      <c r="Q8" s="46">
        <f t="shared" si="0"/>
        <v>13282</v>
      </c>
    </row>
    <row r="9" spans="1:17" x14ac:dyDescent="0.25">
      <c r="A9" s="46">
        <v>2001</v>
      </c>
      <c r="B9" s="72">
        <v>-12642</v>
      </c>
      <c r="N9" s="46">
        <v>2001</v>
      </c>
      <c r="O9" s="46">
        <v>1021573</v>
      </c>
      <c r="P9" s="46">
        <v>1011723</v>
      </c>
      <c r="Q9" s="46">
        <f t="shared" si="0"/>
        <v>-12642</v>
      </c>
    </row>
    <row r="10" spans="1:17" x14ac:dyDescent="0.25">
      <c r="A10" s="46">
        <v>2002</v>
      </c>
      <c r="B10" s="72">
        <v>13529</v>
      </c>
      <c r="N10" s="46">
        <v>2002</v>
      </c>
      <c r="O10" s="46">
        <v>1025252</v>
      </c>
      <c r="P10" s="46">
        <v>1029691</v>
      </c>
      <c r="Q10" s="46">
        <f t="shared" si="0"/>
        <v>13529</v>
      </c>
    </row>
    <row r="11" spans="1:17" x14ac:dyDescent="0.25">
      <c r="A11" s="46">
        <v>2003</v>
      </c>
      <c r="B11" s="72">
        <v>4989</v>
      </c>
      <c r="N11" s="46">
        <v>2003</v>
      </c>
      <c r="O11" s="46">
        <v>1034680</v>
      </c>
      <c r="P11" s="46">
        <v>1041281</v>
      </c>
      <c r="Q11" s="46">
        <f t="shared" si="0"/>
        <v>4989</v>
      </c>
    </row>
    <row r="12" spans="1:17" x14ac:dyDescent="0.25">
      <c r="A12" s="46">
        <v>2004</v>
      </c>
      <c r="B12" s="72">
        <v>16748</v>
      </c>
      <c r="N12" s="46">
        <v>2004</v>
      </c>
      <c r="O12" s="46">
        <v>1058029</v>
      </c>
      <c r="P12" s="46">
        <v>1062895</v>
      </c>
      <c r="Q12" s="46">
        <f t="shared" si="0"/>
        <v>16748</v>
      </c>
    </row>
    <row r="13" spans="1:17" x14ac:dyDescent="0.25">
      <c r="A13" s="46">
        <v>2005</v>
      </c>
      <c r="B13" s="72">
        <v>11713</v>
      </c>
      <c r="N13" s="46">
        <v>2005</v>
      </c>
      <c r="O13" s="46">
        <v>1074608</v>
      </c>
      <c r="P13" s="46">
        <v>1095746</v>
      </c>
      <c r="Q13" s="46">
        <f t="shared" si="0"/>
        <v>11713</v>
      </c>
    </row>
    <row r="14" spans="1:17" x14ac:dyDescent="0.25">
      <c r="A14" s="46">
        <v>2006</v>
      </c>
      <c r="B14" s="72">
        <v>20741</v>
      </c>
      <c r="N14" s="46">
        <v>2006</v>
      </c>
      <c r="O14" s="46">
        <v>1116487</v>
      </c>
      <c r="P14" s="46">
        <v>1147143</v>
      </c>
      <c r="Q14" s="46">
        <f t="shared" si="0"/>
        <v>20741</v>
      </c>
    </row>
    <row r="15" spans="1:17" x14ac:dyDescent="0.25">
      <c r="A15" s="46">
        <v>2007</v>
      </c>
      <c r="B15" s="72">
        <v>28499</v>
      </c>
      <c r="N15" s="46">
        <v>2007</v>
      </c>
      <c r="O15" s="46">
        <v>1175642</v>
      </c>
      <c r="P15" s="46">
        <v>1194386</v>
      </c>
      <c r="Q15" s="46">
        <f t="shared" si="0"/>
        <v>28499</v>
      </c>
    </row>
    <row r="16" spans="1:17" x14ac:dyDescent="0.25">
      <c r="A16" s="46">
        <v>2008</v>
      </c>
      <c r="B16" s="72">
        <v>24360</v>
      </c>
      <c r="N16" s="46">
        <v>2008</v>
      </c>
      <c r="O16" s="46">
        <v>1218746</v>
      </c>
      <c r="P16" s="46">
        <v>1204590</v>
      </c>
      <c r="Q16" s="46">
        <f t="shared" si="0"/>
        <v>24360</v>
      </c>
    </row>
    <row r="17" spans="1:17" x14ac:dyDescent="0.25">
      <c r="A17" s="46">
        <v>2009</v>
      </c>
      <c r="B17" s="72">
        <v>-10643</v>
      </c>
      <c r="N17" s="46">
        <v>2009</v>
      </c>
      <c r="O17" s="46">
        <v>1193947</v>
      </c>
      <c r="P17" s="46">
        <v>1208019</v>
      </c>
      <c r="Q17" s="46">
        <f t="shared" si="0"/>
        <v>-10643</v>
      </c>
    </row>
    <row r="18" spans="1:17" x14ac:dyDescent="0.25">
      <c r="A18" s="46">
        <v>2010</v>
      </c>
      <c r="B18" s="72">
        <v>24181</v>
      </c>
      <c r="N18" s="46">
        <v>2010</v>
      </c>
      <c r="O18" s="46">
        <v>1232200</v>
      </c>
      <c r="P18" s="46">
        <v>1263487</v>
      </c>
      <c r="Q18" s="46">
        <f t="shared" si="0"/>
        <v>24181</v>
      </c>
    </row>
    <row r="19" spans="1:17" x14ac:dyDescent="0.25">
      <c r="A19" s="46">
        <v>2011</v>
      </c>
      <c r="B19" s="72">
        <v>20558</v>
      </c>
      <c r="N19" s="46">
        <v>2011</v>
      </c>
      <c r="O19" s="46">
        <v>1284045</v>
      </c>
      <c r="P19" s="46">
        <v>1308282</v>
      </c>
      <c r="Q19" s="46">
        <f t="shared" si="0"/>
        <v>20558</v>
      </c>
    </row>
    <row r="20" spans="1:17" x14ac:dyDescent="0.25">
      <c r="A20" s="46">
        <v>2012</v>
      </c>
      <c r="B20" s="72">
        <v>17697</v>
      </c>
      <c r="N20" s="46">
        <v>2012</v>
      </c>
      <c r="O20" s="46">
        <v>1325979</v>
      </c>
      <c r="P20" s="46">
        <v>1349657</v>
      </c>
      <c r="Q20" s="46">
        <f t="shared" si="0"/>
        <v>17697</v>
      </c>
    </row>
    <row r="21" spans="1:17" x14ac:dyDescent="0.25">
      <c r="A21" s="46">
        <v>2013</v>
      </c>
      <c r="B21" s="72">
        <v>24830</v>
      </c>
      <c r="N21" s="46">
        <v>2013</v>
      </c>
      <c r="O21" s="46">
        <v>1374487</v>
      </c>
      <c r="P21" s="46">
        <v>1397248</v>
      </c>
      <c r="Q21" s="46">
        <f t="shared" si="0"/>
        <v>24830</v>
      </c>
    </row>
    <row r="22" spans="1:17" x14ac:dyDescent="0.25">
      <c r="A22" s="46">
        <v>2014</v>
      </c>
      <c r="B22" s="72">
        <v>18367</v>
      </c>
      <c r="N22" s="46">
        <v>2014</v>
      </c>
      <c r="O22" s="46">
        <v>1415615</v>
      </c>
      <c r="P22" s="46">
        <v>1463340</v>
      </c>
      <c r="Q22" s="46">
        <f t="shared" si="0"/>
        <v>18367</v>
      </c>
    </row>
    <row r="23" spans="1:17" x14ac:dyDescent="0.25">
      <c r="A23" s="46">
        <v>2015</v>
      </c>
      <c r="B23" s="72">
        <v>33520</v>
      </c>
      <c r="N23" s="46">
        <v>2015</v>
      </c>
      <c r="O23" s="46">
        <v>1496860</v>
      </c>
      <c r="P23" s="46">
        <v>1535255</v>
      </c>
      <c r="Q23" s="46">
        <f t="shared" si="0"/>
        <v>33520</v>
      </c>
    </row>
    <row r="24" spans="1:17" x14ac:dyDescent="0.25">
      <c r="A24" s="46">
        <v>2016</v>
      </c>
      <c r="B24" s="72">
        <v>34402</v>
      </c>
      <c r="N24" s="46">
        <v>2016</v>
      </c>
      <c r="O24" s="46">
        <v>1569657</v>
      </c>
      <c r="P24" s="46">
        <v>1624237</v>
      </c>
      <c r="Q24" s="46">
        <f t="shared" si="0"/>
        <v>34402</v>
      </c>
    </row>
    <row r="25" spans="1:17" x14ac:dyDescent="0.25">
      <c r="A25" s="46">
        <v>2017</v>
      </c>
      <c r="B25" s="72">
        <v>38226</v>
      </c>
      <c r="N25" s="46">
        <v>2017</v>
      </c>
      <c r="O25" s="46">
        <v>1662463</v>
      </c>
      <c r="P25" s="46">
        <v>1717868</v>
      </c>
      <c r="Q25" s="46">
        <f t="shared" si="0"/>
        <v>38226</v>
      </c>
    </row>
    <row r="26" spans="1:17" x14ac:dyDescent="0.25">
      <c r="A26" s="46">
        <v>2018</v>
      </c>
      <c r="B26" s="72">
        <v>31144</v>
      </c>
      <c r="N26" s="46">
        <v>2018</v>
      </c>
      <c r="O26" s="46">
        <v>1749012</v>
      </c>
      <c r="P26" s="46">
        <v>1761000</v>
      </c>
      <c r="Q26" s="46">
        <f t="shared" si="0"/>
        <v>31144</v>
      </c>
    </row>
    <row r="27" spans="1:17" x14ac:dyDescent="0.25">
      <c r="A27" s="46">
        <v>2019</v>
      </c>
      <c r="B27" s="72">
        <v>37713</v>
      </c>
      <c r="N27" s="46">
        <v>2019</v>
      </c>
      <c r="O27" s="46">
        <v>1798713</v>
      </c>
      <c r="Q27" s="46">
        <f t="shared" si="0"/>
        <v>37713</v>
      </c>
    </row>
  </sheetData>
  <mergeCells count="1">
    <mergeCell ref="A3:B3"/>
  </mergeCells>
  <hyperlinks>
    <hyperlink ref="A3:B3" location="Índice!A1" display="Regresar al Índice"/>
  </hyperlinks>
  <pageMargins left="0.7" right="0.7" top="0.75" bottom="0.75" header="0.3" footer="0.3"/>
  <pageSetup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Z38"/>
  <sheetViews>
    <sheetView workbookViewId="0">
      <selection activeCell="A3" sqref="A3:B3"/>
    </sheetView>
  </sheetViews>
  <sheetFormatPr baseColWidth="10" defaultRowHeight="15" x14ac:dyDescent="0.25"/>
  <cols>
    <col min="1" max="1" width="22.85546875" style="46" customWidth="1"/>
    <col min="2" max="15" width="11.42578125" style="46"/>
    <col min="16" max="16" width="17.7109375" style="46" bestFit="1" customWidth="1"/>
    <col min="17" max="17" width="11.42578125" style="46"/>
    <col min="18" max="18" width="11.42578125" style="46" customWidth="1"/>
    <col min="19" max="20" width="11.42578125" style="46"/>
    <col min="21" max="21" width="17.140625" style="46" bestFit="1" customWidth="1"/>
    <col min="22" max="16384" width="11.42578125" style="46"/>
  </cols>
  <sheetData>
    <row r="1" spans="1:26" x14ac:dyDescent="0.25">
      <c r="A1" s="45" t="s">
        <v>1309</v>
      </c>
    </row>
    <row r="2" spans="1:26" x14ac:dyDescent="0.25">
      <c r="A2" s="47" t="s">
        <v>335</v>
      </c>
    </row>
    <row r="3" spans="1:26" x14ac:dyDescent="0.25">
      <c r="A3" s="292" t="s">
        <v>1327</v>
      </c>
      <c r="B3" s="292"/>
    </row>
    <row r="4" spans="1:26" x14ac:dyDescent="0.25">
      <c r="P4" s="46" t="s">
        <v>114</v>
      </c>
      <c r="Q4" s="46" t="s">
        <v>433</v>
      </c>
      <c r="R4" s="46" t="s">
        <v>424</v>
      </c>
      <c r="S4" s="46" t="s">
        <v>425</v>
      </c>
      <c r="T4" s="67" t="s">
        <v>426</v>
      </c>
      <c r="U4" s="46" t="s">
        <v>437</v>
      </c>
      <c r="Y4" s="71" t="s">
        <v>114</v>
      </c>
      <c r="Z4" s="76">
        <v>43556</v>
      </c>
    </row>
    <row r="5" spans="1:26" x14ac:dyDescent="0.25">
      <c r="A5" s="71" t="s">
        <v>114</v>
      </c>
      <c r="B5" s="76">
        <v>43556</v>
      </c>
      <c r="P5" s="46" t="s">
        <v>134</v>
      </c>
      <c r="Q5" s="46">
        <v>321298</v>
      </c>
      <c r="R5" s="46">
        <v>325728</v>
      </c>
      <c r="S5" s="46">
        <v>326846</v>
      </c>
      <c r="T5" s="67">
        <v>327345</v>
      </c>
      <c r="U5" s="46">
        <f>T5-Q5</f>
        <v>6047</v>
      </c>
      <c r="V5" s="77">
        <f>S5/Q5-1</f>
        <v>1.726745886995884E-2</v>
      </c>
      <c r="Y5" s="71" t="s">
        <v>94</v>
      </c>
      <c r="Z5" s="71">
        <v>37713</v>
      </c>
    </row>
    <row r="6" spans="1:26" x14ac:dyDescent="0.25">
      <c r="A6" s="71" t="s">
        <v>94</v>
      </c>
      <c r="B6" s="71">
        <v>37713</v>
      </c>
      <c r="C6" s="72"/>
      <c r="P6" s="46" t="s">
        <v>118</v>
      </c>
      <c r="Q6" s="46">
        <v>877445</v>
      </c>
      <c r="R6" s="46">
        <v>895298</v>
      </c>
      <c r="S6" s="46">
        <v>897462</v>
      </c>
      <c r="T6" s="67">
        <v>897404</v>
      </c>
      <c r="U6" s="46">
        <f t="shared" ref="U6:U37" si="0">T6-Q6</f>
        <v>19959</v>
      </c>
      <c r="V6" s="77">
        <f t="shared" ref="V6:V37" si="1">S6/Q6-1</f>
        <v>2.2812825875126119E-2</v>
      </c>
      <c r="Y6" s="46" t="s">
        <v>133</v>
      </c>
      <c r="Z6" s="46">
        <v>30720</v>
      </c>
    </row>
    <row r="7" spans="1:26" x14ac:dyDescent="0.25">
      <c r="A7" s="46" t="s">
        <v>133</v>
      </c>
      <c r="B7" s="46">
        <v>30720</v>
      </c>
      <c r="P7" s="46" t="s">
        <v>144</v>
      </c>
      <c r="Q7" s="46">
        <v>181598</v>
      </c>
      <c r="R7" s="46">
        <v>184344</v>
      </c>
      <c r="S7" s="46">
        <v>184960</v>
      </c>
      <c r="T7" s="67">
        <v>186484</v>
      </c>
      <c r="U7" s="46">
        <f t="shared" si="0"/>
        <v>4886</v>
      </c>
      <c r="V7" s="77">
        <f t="shared" si="1"/>
        <v>1.8513419751318816E-2</v>
      </c>
      <c r="Y7" s="46" t="s">
        <v>139</v>
      </c>
      <c r="Z7" s="46">
        <v>25778</v>
      </c>
    </row>
    <row r="8" spans="1:26" x14ac:dyDescent="0.25">
      <c r="A8" s="46" t="s">
        <v>139</v>
      </c>
      <c r="B8" s="46">
        <v>25778</v>
      </c>
      <c r="P8" s="46" t="s">
        <v>131</v>
      </c>
      <c r="Q8" s="46">
        <v>125280</v>
      </c>
      <c r="R8" s="46">
        <v>127906</v>
      </c>
      <c r="S8" s="46">
        <v>128648</v>
      </c>
      <c r="T8" s="67">
        <v>129443</v>
      </c>
      <c r="U8" s="46">
        <f t="shared" si="0"/>
        <v>4163</v>
      </c>
      <c r="V8" s="77">
        <f t="shared" si="1"/>
        <v>2.6883780332056295E-2</v>
      </c>
      <c r="Y8" s="46" t="s">
        <v>53</v>
      </c>
      <c r="Z8" s="46">
        <v>20202</v>
      </c>
    </row>
    <row r="9" spans="1:26" x14ac:dyDescent="0.25">
      <c r="A9" s="46" t="s">
        <v>53</v>
      </c>
      <c r="B9" s="46">
        <v>20202</v>
      </c>
      <c r="P9" s="46" t="s">
        <v>127</v>
      </c>
      <c r="Q9" s="46">
        <v>225667</v>
      </c>
      <c r="R9" s="46">
        <v>222041</v>
      </c>
      <c r="S9" s="46">
        <v>222778</v>
      </c>
      <c r="T9" s="67">
        <v>222472</v>
      </c>
      <c r="U9" s="46">
        <f t="shared" si="0"/>
        <v>-3195</v>
      </c>
      <c r="V9" s="77">
        <f t="shared" si="1"/>
        <v>-1.2802049036855223E-2</v>
      </c>
      <c r="Y9" s="46" t="s">
        <v>118</v>
      </c>
      <c r="Z9" s="46">
        <v>19959</v>
      </c>
    </row>
    <row r="10" spans="1:26" x14ac:dyDescent="0.25">
      <c r="A10" s="46" t="s">
        <v>118</v>
      </c>
      <c r="B10" s="46">
        <v>19959</v>
      </c>
      <c r="P10" s="46" t="s">
        <v>117</v>
      </c>
      <c r="Q10" s="46">
        <v>882868</v>
      </c>
      <c r="R10" s="46">
        <v>897834</v>
      </c>
      <c r="S10" s="46">
        <v>895211</v>
      </c>
      <c r="T10" s="67">
        <v>894553</v>
      </c>
      <c r="U10" s="46">
        <f t="shared" si="0"/>
        <v>11685</v>
      </c>
      <c r="V10" s="77">
        <f t="shared" si="1"/>
        <v>1.3980572407200187E-2</v>
      </c>
      <c r="Y10" s="46" t="s">
        <v>121</v>
      </c>
      <c r="Z10" s="46">
        <v>19886</v>
      </c>
    </row>
    <row r="11" spans="1:26" x14ac:dyDescent="0.25">
      <c r="A11" s="46" t="s">
        <v>121</v>
      </c>
      <c r="B11" s="46">
        <v>19886</v>
      </c>
      <c r="P11" s="46" t="s">
        <v>53</v>
      </c>
      <c r="Q11" s="46">
        <v>3410841</v>
      </c>
      <c r="R11" s="46">
        <v>3412383</v>
      </c>
      <c r="S11" s="46">
        <v>3424724</v>
      </c>
      <c r="T11" s="67">
        <v>3431043</v>
      </c>
      <c r="U11" s="46">
        <f t="shared" si="0"/>
        <v>20202</v>
      </c>
      <c r="V11" s="77">
        <f t="shared" si="1"/>
        <v>4.0702571594513071E-3</v>
      </c>
      <c r="Y11" s="46" t="s">
        <v>142</v>
      </c>
      <c r="Z11" s="46">
        <v>17999</v>
      </c>
    </row>
    <row r="12" spans="1:26" x14ac:dyDescent="0.25">
      <c r="A12" s="46" t="s">
        <v>142</v>
      </c>
      <c r="B12" s="46">
        <v>17999</v>
      </c>
      <c r="P12" s="46" t="s">
        <v>126</v>
      </c>
      <c r="Q12" s="46">
        <v>779580</v>
      </c>
      <c r="R12" s="46">
        <v>786603</v>
      </c>
      <c r="S12" s="46">
        <v>788111</v>
      </c>
      <c r="T12" s="67">
        <v>788765</v>
      </c>
      <c r="U12" s="46">
        <f t="shared" si="0"/>
        <v>9185</v>
      </c>
      <c r="V12" s="77">
        <f t="shared" si="1"/>
        <v>1.0943071910515911E-2</v>
      </c>
      <c r="Y12" s="46" t="s">
        <v>129</v>
      </c>
      <c r="Z12" s="46">
        <v>15720</v>
      </c>
    </row>
    <row r="13" spans="1:26" x14ac:dyDescent="0.25">
      <c r="A13" s="46" t="s">
        <v>129</v>
      </c>
      <c r="B13" s="46">
        <v>15720</v>
      </c>
      <c r="P13" s="46" t="s">
        <v>132</v>
      </c>
      <c r="Q13" s="46">
        <v>134121</v>
      </c>
      <c r="R13" s="46">
        <v>134731</v>
      </c>
      <c r="S13" s="46">
        <v>134945</v>
      </c>
      <c r="T13" s="67">
        <v>135342</v>
      </c>
      <c r="U13" s="46">
        <f t="shared" si="0"/>
        <v>1221</v>
      </c>
      <c r="V13" s="77">
        <f t="shared" si="1"/>
        <v>6.1437060564712986E-3</v>
      </c>
      <c r="Y13" s="46" t="s">
        <v>117</v>
      </c>
      <c r="Z13" s="46">
        <v>11685</v>
      </c>
    </row>
    <row r="14" spans="1:26" x14ac:dyDescent="0.25">
      <c r="A14" s="46" t="s">
        <v>117</v>
      </c>
      <c r="B14" s="46">
        <v>11685</v>
      </c>
      <c r="P14" s="46" t="s">
        <v>136</v>
      </c>
      <c r="Q14" s="46">
        <v>243651</v>
      </c>
      <c r="R14" s="46">
        <v>246062</v>
      </c>
      <c r="S14" s="46">
        <v>246184</v>
      </c>
      <c r="T14" s="67">
        <v>245956</v>
      </c>
      <c r="U14" s="46">
        <f t="shared" si="0"/>
        <v>2305</v>
      </c>
      <c r="V14" s="77">
        <f t="shared" si="1"/>
        <v>1.0396017254187262E-2</v>
      </c>
      <c r="Y14" s="46" t="s">
        <v>171</v>
      </c>
      <c r="Z14" s="46">
        <v>10564</v>
      </c>
    </row>
    <row r="15" spans="1:26" x14ac:dyDescent="0.25">
      <c r="A15" s="46" t="s">
        <v>171</v>
      </c>
      <c r="B15" s="46">
        <v>10564</v>
      </c>
      <c r="P15" s="46" t="s">
        <v>171</v>
      </c>
      <c r="Q15" s="46">
        <v>1627196</v>
      </c>
      <c r="R15" s="46">
        <v>1631929</v>
      </c>
      <c r="S15" s="46">
        <v>1630733</v>
      </c>
      <c r="T15" s="67">
        <v>1637760</v>
      </c>
      <c r="U15" s="46">
        <f t="shared" si="0"/>
        <v>10564</v>
      </c>
      <c r="V15" s="77">
        <f t="shared" si="1"/>
        <v>2.1736779097294434E-3</v>
      </c>
      <c r="Y15" s="46" t="s">
        <v>145</v>
      </c>
      <c r="Z15" s="46">
        <v>10093</v>
      </c>
    </row>
    <row r="16" spans="1:26" x14ac:dyDescent="0.25">
      <c r="A16" s="46" t="s">
        <v>145</v>
      </c>
      <c r="B16" s="46">
        <v>10093</v>
      </c>
      <c r="P16" s="46" t="s">
        <v>142</v>
      </c>
      <c r="Q16" s="46">
        <v>994870</v>
      </c>
      <c r="R16" s="46">
        <v>1007325</v>
      </c>
      <c r="S16" s="46">
        <v>1011717</v>
      </c>
      <c r="T16" s="67">
        <v>1012869</v>
      </c>
      <c r="U16" s="46">
        <f t="shared" si="0"/>
        <v>17999</v>
      </c>
      <c r="V16" s="77">
        <f t="shared" si="1"/>
        <v>1.6933870756983271E-2</v>
      </c>
      <c r="Y16" s="46" t="s">
        <v>126</v>
      </c>
      <c r="Z16" s="46">
        <v>9185</v>
      </c>
    </row>
    <row r="17" spans="1:26" x14ac:dyDescent="0.25">
      <c r="A17" s="46" t="s">
        <v>126</v>
      </c>
      <c r="B17" s="46">
        <v>9185</v>
      </c>
      <c r="P17" s="46" t="s">
        <v>135</v>
      </c>
      <c r="Q17" s="46">
        <v>157793</v>
      </c>
      <c r="R17" s="46">
        <v>153381</v>
      </c>
      <c r="S17" s="46">
        <v>153156</v>
      </c>
      <c r="T17" s="67">
        <v>156272</v>
      </c>
      <c r="U17" s="46">
        <f t="shared" si="0"/>
        <v>-1521</v>
      </c>
      <c r="V17" s="77">
        <f t="shared" si="1"/>
        <v>-2.9386601433523674E-2</v>
      </c>
      <c r="Y17" s="46" t="s">
        <v>128</v>
      </c>
      <c r="Z17" s="46">
        <v>8578</v>
      </c>
    </row>
    <row r="18" spans="1:26" x14ac:dyDescent="0.25">
      <c r="A18" s="46" t="s">
        <v>128</v>
      </c>
      <c r="B18" s="46">
        <v>8578</v>
      </c>
      <c r="P18" s="46" t="s">
        <v>123</v>
      </c>
      <c r="Q18" s="46">
        <v>226929</v>
      </c>
      <c r="R18" s="46">
        <v>232747</v>
      </c>
      <c r="S18" s="46">
        <v>233761</v>
      </c>
      <c r="T18" s="67">
        <v>233419</v>
      </c>
      <c r="U18" s="46">
        <f t="shared" si="0"/>
        <v>6490</v>
      </c>
      <c r="V18" s="77">
        <f t="shared" si="1"/>
        <v>3.0106332817753545E-2</v>
      </c>
      <c r="Y18" s="46" t="s">
        <v>120</v>
      </c>
      <c r="Z18" s="46">
        <v>7644</v>
      </c>
    </row>
    <row r="19" spans="1:26" x14ac:dyDescent="0.25">
      <c r="A19" s="46" t="s">
        <v>120</v>
      </c>
      <c r="B19" s="46">
        <v>7644</v>
      </c>
      <c r="P19" s="71" t="s">
        <v>94</v>
      </c>
      <c r="Q19" s="71">
        <v>1761000</v>
      </c>
      <c r="R19" s="71">
        <v>1792233</v>
      </c>
      <c r="S19" s="71">
        <v>1796144</v>
      </c>
      <c r="T19" s="75">
        <v>1798713</v>
      </c>
      <c r="U19" s="71">
        <f t="shared" si="0"/>
        <v>37713</v>
      </c>
      <c r="V19" s="78">
        <f t="shared" si="1"/>
        <v>1.9956842703009681E-2</v>
      </c>
      <c r="Y19" s="46" t="s">
        <v>138</v>
      </c>
      <c r="Z19" s="46">
        <v>6949</v>
      </c>
    </row>
    <row r="20" spans="1:26" x14ac:dyDescent="0.25">
      <c r="A20" s="46" t="s">
        <v>138</v>
      </c>
      <c r="B20" s="46">
        <v>6949</v>
      </c>
      <c r="P20" s="46" t="s">
        <v>143</v>
      </c>
      <c r="Q20" s="46">
        <v>447924</v>
      </c>
      <c r="R20" s="46">
        <v>453328</v>
      </c>
      <c r="S20" s="46">
        <v>453436</v>
      </c>
      <c r="T20" s="67">
        <v>452977</v>
      </c>
      <c r="U20" s="46">
        <f t="shared" si="0"/>
        <v>5053</v>
      </c>
      <c r="V20" s="77">
        <f t="shared" si="1"/>
        <v>1.2305658995722446E-2</v>
      </c>
      <c r="Y20" s="46" t="s">
        <v>122</v>
      </c>
      <c r="Z20" s="46">
        <v>6675</v>
      </c>
    </row>
    <row r="21" spans="1:26" x14ac:dyDescent="0.25">
      <c r="A21" s="46" t="s">
        <v>122</v>
      </c>
      <c r="B21" s="46">
        <v>6675</v>
      </c>
      <c r="P21" s="46" t="s">
        <v>130</v>
      </c>
      <c r="Q21" s="46">
        <v>212112</v>
      </c>
      <c r="R21" s="46">
        <v>211837</v>
      </c>
      <c r="S21" s="46">
        <v>210847</v>
      </c>
      <c r="T21" s="67">
        <v>209357</v>
      </c>
      <c r="U21" s="46">
        <f t="shared" si="0"/>
        <v>-2755</v>
      </c>
      <c r="V21" s="77">
        <f t="shared" si="1"/>
        <v>-5.9638304292072286E-3</v>
      </c>
      <c r="Y21" s="46" t="s">
        <v>124</v>
      </c>
      <c r="Z21" s="46">
        <v>6647</v>
      </c>
    </row>
    <row r="22" spans="1:26" x14ac:dyDescent="0.25">
      <c r="A22" s="46" t="s">
        <v>124</v>
      </c>
      <c r="B22" s="46">
        <v>6647</v>
      </c>
      <c r="P22" s="46" t="s">
        <v>145</v>
      </c>
      <c r="Q22" s="46">
        <v>138808</v>
      </c>
      <c r="R22" s="46">
        <v>142210</v>
      </c>
      <c r="S22" s="46">
        <v>148232</v>
      </c>
      <c r="T22" s="67">
        <v>148901</v>
      </c>
      <c r="U22" s="46">
        <f t="shared" si="0"/>
        <v>10093</v>
      </c>
      <c r="V22" s="77">
        <f t="shared" si="1"/>
        <v>6.7892340499106751E-2</v>
      </c>
      <c r="Y22" s="46" t="s">
        <v>123</v>
      </c>
      <c r="Z22" s="46">
        <v>6490</v>
      </c>
    </row>
    <row r="23" spans="1:26" x14ac:dyDescent="0.25">
      <c r="A23" s="46" t="s">
        <v>123</v>
      </c>
      <c r="B23" s="46">
        <v>6490</v>
      </c>
      <c r="P23" s="46" t="s">
        <v>133</v>
      </c>
      <c r="Q23" s="46">
        <v>1608191</v>
      </c>
      <c r="R23" s="46">
        <v>1637084</v>
      </c>
      <c r="S23" s="46">
        <v>1639332</v>
      </c>
      <c r="T23" s="67">
        <v>1638911</v>
      </c>
      <c r="U23" s="46">
        <f t="shared" si="0"/>
        <v>30720</v>
      </c>
      <c r="V23" s="77">
        <f t="shared" si="1"/>
        <v>1.9363993456001261E-2</v>
      </c>
      <c r="Y23" s="45" t="s">
        <v>134</v>
      </c>
      <c r="Z23" s="45">
        <v>6047</v>
      </c>
    </row>
    <row r="24" spans="1:26" x14ac:dyDescent="0.25">
      <c r="A24" s="45" t="s">
        <v>134</v>
      </c>
      <c r="B24" s="45">
        <v>6047</v>
      </c>
      <c r="P24" s="46" t="s">
        <v>140</v>
      </c>
      <c r="Q24" s="46">
        <v>215491</v>
      </c>
      <c r="R24" s="46">
        <v>215412</v>
      </c>
      <c r="S24" s="46">
        <v>217568</v>
      </c>
      <c r="T24" s="67">
        <v>216976</v>
      </c>
      <c r="U24" s="46">
        <f t="shared" si="0"/>
        <v>1485</v>
      </c>
      <c r="V24" s="77">
        <f t="shared" si="1"/>
        <v>9.6384535781077751E-3</v>
      </c>
      <c r="Y24" s="46" t="s">
        <v>143</v>
      </c>
      <c r="Z24" s="46">
        <v>5053</v>
      </c>
    </row>
    <row r="25" spans="1:26" x14ac:dyDescent="0.25">
      <c r="A25" s="46" t="s">
        <v>143</v>
      </c>
      <c r="B25" s="46">
        <v>5053</v>
      </c>
      <c r="P25" s="46" t="s">
        <v>124</v>
      </c>
      <c r="Q25" s="46">
        <v>620188</v>
      </c>
      <c r="R25" s="46">
        <v>624718</v>
      </c>
      <c r="S25" s="46">
        <v>624657</v>
      </c>
      <c r="T25" s="67">
        <v>626835</v>
      </c>
      <c r="U25" s="46">
        <f t="shared" si="0"/>
        <v>6647</v>
      </c>
      <c r="V25" s="77">
        <f t="shared" si="1"/>
        <v>7.205879507504287E-3</v>
      </c>
      <c r="Y25" s="46" t="s">
        <v>144</v>
      </c>
      <c r="Z25" s="46">
        <v>4886</v>
      </c>
    </row>
    <row r="26" spans="1:26" x14ac:dyDescent="0.25">
      <c r="A26" s="46" t="s">
        <v>144</v>
      </c>
      <c r="B26" s="46">
        <v>4886</v>
      </c>
      <c r="P26" s="46" t="s">
        <v>139</v>
      </c>
      <c r="Q26" s="46">
        <v>576858</v>
      </c>
      <c r="R26" s="46">
        <v>593984</v>
      </c>
      <c r="S26" s="46">
        <v>596684</v>
      </c>
      <c r="T26" s="67">
        <v>602636</v>
      </c>
      <c r="U26" s="46">
        <f t="shared" si="0"/>
        <v>25778</v>
      </c>
      <c r="V26" s="77">
        <f t="shared" si="1"/>
        <v>3.436894348349151E-2</v>
      </c>
      <c r="Y26" s="46" t="s">
        <v>131</v>
      </c>
      <c r="Z26" s="46">
        <v>4163</v>
      </c>
    </row>
    <row r="27" spans="1:26" x14ac:dyDescent="0.25">
      <c r="A27" s="46" t="s">
        <v>131</v>
      </c>
      <c r="B27" s="46">
        <v>4163</v>
      </c>
      <c r="P27" s="46" t="s">
        <v>129</v>
      </c>
      <c r="Q27" s="46">
        <v>447348</v>
      </c>
      <c r="R27" s="46">
        <v>459222</v>
      </c>
      <c r="S27" s="46">
        <v>458246</v>
      </c>
      <c r="T27" s="67">
        <v>463068</v>
      </c>
      <c r="U27" s="46">
        <f t="shared" si="0"/>
        <v>15720</v>
      </c>
      <c r="V27" s="77">
        <f t="shared" si="1"/>
        <v>2.4361347317971793E-2</v>
      </c>
      <c r="Y27" s="46" t="s">
        <v>116</v>
      </c>
      <c r="Z27" s="46">
        <v>3981</v>
      </c>
    </row>
    <row r="28" spans="1:26" x14ac:dyDescent="0.25">
      <c r="A28" s="46" t="s">
        <v>116</v>
      </c>
      <c r="B28" s="46">
        <v>3981</v>
      </c>
      <c r="P28" s="46" t="s">
        <v>128</v>
      </c>
      <c r="Q28" s="46">
        <v>439816</v>
      </c>
      <c r="R28" s="46">
        <v>445202</v>
      </c>
      <c r="S28" s="46">
        <v>447085</v>
      </c>
      <c r="T28" s="67">
        <v>448394</v>
      </c>
      <c r="U28" s="46">
        <f t="shared" si="0"/>
        <v>8578</v>
      </c>
      <c r="V28" s="77">
        <f t="shared" si="1"/>
        <v>1.6527365989413845E-2</v>
      </c>
      <c r="Y28" s="46" t="s">
        <v>136</v>
      </c>
      <c r="Z28" s="46">
        <v>2305</v>
      </c>
    </row>
    <row r="29" spans="1:26" x14ac:dyDescent="0.25">
      <c r="A29" s="46" t="s">
        <v>136</v>
      </c>
      <c r="B29" s="46">
        <v>2305</v>
      </c>
      <c r="P29" s="46" t="s">
        <v>138</v>
      </c>
      <c r="Q29" s="46">
        <v>562199</v>
      </c>
      <c r="R29" s="46">
        <v>571139</v>
      </c>
      <c r="S29" s="46">
        <v>571260</v>
      </c>
      <c r="T29" s="67">
        <v>569148</v>
      </c>
      <c r="U29" s="46">
        <f t="shared" si="0"/>
        <v>6949</v>
      </c>
      <c r="V29" s="77">
        <f t="shared" si="1"/>
        <v>1.6117068867073758E-2</v>
      </c>
      <c r="Y29" s="46" t="s">
        <v>119</v>
      </c>
      <c r="Z29" s="46">
        <v>2216</v>
      </c>
    </row>
    <row r="30" spans="1:26" x14ac:dyDescent="0.25">
      <c r="A30" s="46" t="s">
        <v>119</v>
      </c>
      <c r="B30" s="46">
        <v>2216</v>
      </c>
      <c r="P30" s="46" t="s">
        <v>121</v>
      </c>
      <c r="Q30" s="46">
        <v>607140</v>
      </c>
      <c r="R30" s="46">
        <v>623110</v>
      </c>
      <c r="S30" s="46">
        <v>634408</v>
      </c>
      <c r="T30" s="67">
        <v>627026</v>
      </c>
      <c r="U30" s="46">
        <f t="shared" si="0"/>
        <v>19886</v>
      </c>
      <c r="V30" s="77">
        <f t="shared" si="1"/>
        <v>4.4912211351582743E-2</v>
      </c>
      <c r="Y30" s="46" t="s">
        <v>137</v>
      </c>
      <c r="Z30" s="46">
        <v>1681</v>
      </c>
    </row>
    <row r="31" spans="1:26" x14ac:dyDescent="0.25">
      <c r="A31" s="46" t="s">
        <v>137</v>
      </c>
      <c r="B31" s="46">
        <v>1681</v>
      </c>
      <c r="P31" s="46" t="s">
        <v>119</v>
      </c>
      <c r="Q31" s="46">
        <v>165576</v>
      </c>
      <c r="R31" s="46">
        <v>166176</v>
      </c>
      <c r="S31" s="46">
        <v>166573</v>
      </c>
      <c r="T31" s="67">
        <v>167792</v>
      </c>
      <c r="U31" s="46">
        <f t="shared" si="0"/>
        <v>2216</v>
      </c>
      <c r="V31" s="77">
        <f t="shared" si="1"/>
        <v>6.0214040682224912E-3</v>
      </c>
      <c r="Y31" s="46" t="s">
        <v>125</v>
      </c>
      <c r="Z31" s="46">
        <v>1508</v>
      </c>
    </row>
    <row r="32" spans="1:26" x14ac:dyDescent="0.25">
      <c r="A32" s="46" t="s">
        <v>125</v>
      </c>
      <c r="B32" s="46">
        <v>1508</v>
      </c>
      <c r="P32" s="46" t="s">
        <v>116</v>
      </c>
      <c r="Q32" s="46">
        <v>674263</v>
      </c>
      <c r="R32" s="46">
        <v>682122</v>
      </c>
      <c r="S32" s="46">
        <v>680351</v>
      </c>
      <c r="T32" s="67">
        <v>678244</v>
      </c>
      <c r="U32" s="46">
        <f t="shared" si="0"/>
        <v>3981</v>
      </c>
      <c r="V32" s="77">
        <f t="shared" si="1"/>
        <v>9.0291177181605065E-3</v>
      </c>
      <c r="Y32" s="46" t="s">
        <v>140</v>
      </c>
      <c r="Z32" s="46">
        <v>1485</v>
      </c>
    </row>
    <row r="33" spans="1:26" x14ac:dyDescent="0.25">
      <c r="A33" s="46" t="s">
        <v>140</v>
      </c>
      <c r="B33" s="46">
        <v>1485</v>
      </c>
      <c r="P33" s="46" t="s">
        <v>125</v>
      </c>
      <c r="Q33" s="46">
        <v>100979</v>
      </c>
      <c r="R33" s="46">
        <v>101430</v>
      </c>
      <c r="S33" s="46">
        <v>101844</v>
      </c>
      <c r="T33" s="67">
        <v>102487</v>
      </c>
      <c r="U33" s="46">
        <f t="shared" si="0"/>
        <v>1508</v>
      </c>
      <c r="V33" s="77">
        <f t="shared" si="1"/>
        <v>8.5661375137404683E-3</v>
      </c>
      <c r="Y33" s="46" t="s">
        <v>132</v>
      </c>
      <c r="Z33" s="46">
        <v>1221</v>
      </c>
    </row>
    <row r="34" spans="1:26" x14ac:dyDescent="0.25">
      <c r="A34" s="46" t="s">
        <v>132</v>
      </c>
      <c r="B34" s="46">
        <v>1221</v>
      </c>
      <c r="P34" s="46" t="s">
        <v>120</v>
      </c>
      <c r="Q34" s="46">
        <v>752659</v>
      </c>
      <c r="R34" s="46">
        <v>758796</v>
      </c>
      <c r="S34" s="46">
        <v>756644</v>
      </c>
      <c r="T34" s="67">
        <v>760303</v>
      </c>
      <c r="U34" s="46">
        <f t="shared" si="0"/>
        <v>7644</v>
      </c>
      <c r="V34" s="77">
        <f t="shared" si="1"/>
        <v>5.2945623449662804E-3</v>
      </c>
      <c r="Y34" s="46" t="s">
        <v>135</v>
      </c>
      <c r="Z34" s="46">
        <v>-1521</v>
      </c>
    </row>
    <row r="35" spans="1:26" x14ac:dyDescent="0.25">
      <c r="A35" s="46" t="s">
        <v>135</v>
      </c>
      <c r="B35" s="46">
        <v>-1521</v>
      </c>
      <c r="P35" s="46" t="s">
        <v>122</v>
      </c>
      <c r="Q35" s="46">
        <v>374432</v>
      </c>
      <c r="R35" s="46">
        <v>377070</v>
      </c>
      <c r="S35" s="46">
        <v>379204</v>
      </c>
      <c r="T35" s="67">
        <v>381107</v>
      </c>
      <c r="U35" s="46">
        <f t="shared" si="0"/>
        <v>6675</v>
      </c>
      <c r="V35" s="77">
        <f t="shared" si="1"/>
        <v>1.2744637210494902E-2</v>
      </c>
      <c r="Y35" s="46" t="s">
        <v>130</v>
      </c>
      <c r="Z35" s="46">
        <v>-2755</v>
      </c>
    </row>
    <row r="36" spans="1:26" x14ac:dyDescent="0.25">
      <c r="A36" s="46" t="s">
        <v>130</v>
      </c>
      <c r="B36" s="46">
        <v>-2755</v>
      </c>
      <c r="P36" s="46" t="s">
        <v>137</v>
      </c>
      <c r="Q36" s="46">
        <v>185244</v>
      </c>
      <c r="R36" s="46">
        <v>186608</v>
      </c>
      <c r="S36" s="46">
        <v>186757</v>
      </c>
      <c r="T36" s="67">
        <v>186925</v>
      </c>
      <c r="U36" s="46">
        <f t="shared" si="0"/>
        <v>1681</v>
      </c>
      <c r="V36" s="77">
        <f t="shared" si="1"/>
        <v>8.1676059683444269E-3</v>
      </c>
      <c r="Y36" s="46" t="s">
        <v>127</v>
      </c>
      <c r="Z36" s="46">
        <v>-3195</v>
      </c>
    </row>
    <row r="37" spans="1:26" x14ac:dyDescent="0.25">
      <c r="A37" s="46" t="s">
        <v>127</v>
      </c>
      <c r="B37" s="46">
        <v>-3195</v>
      </c>
      <c r="P37" s="46" t="s">
        <v>436</v>
      </c>
      <c r="Q37" s="46">
        <v>20079365</v>
      </c>
      <c r="R37" s="46">
        <v>20299993</v>
      </c>
      <c r="S37" s="46">
        <v>20348508</v>
      </c>
      <c r="T37" s="67">
        <v>20378927</v>
      </c>
      <c r="U37" s="46">
        <f t="shared" si="0"/>
        <v>299562</v>
      </c>
      <c r="V37" s="77">
        <f t="shared" si="1"/>
        <v>1.3403959736774551E-2</v>
      </c>
      <c r="Y37" s="46" t="s">
        <v>436</v>
      </c>
      <c r="Z37" s="46">
        <v>299562</v>
      </c>
    </row>
    <row r="38" spans="1:26" x14ac:dyDescent="0.25">
      <c r="A38" s="46" t="s">
        <v>436</v>
      </c>
      <c r="B38" s="46">
        <v>299562</v>
      </c>
    </row>
  </sheetData>
  <autoFilter ref="A5:B37">
    <sortState ref="A6:B37">
      <sortCondition descending="1" ref="B5:B37"/>
    </sortState>
  </autoFilter>
  <mergeCells count="1">
    <mergeCell ref="A3:B3"/>
  </mergeCells>
  <hyperlinks>
    <hyperlink ref="A3:B3" location="Índice!A1" display="Regresar al Índic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D22"/>
  <sheetViews>
    <sheetView workbookViewId="0">
      <selection activeCell="A2" sqref="A2"/>
    </sheetView>
  </sheetViews>
  <sheetFormatPr baseColWidth="10" defaultRowHeight="12.75" x14ac:dyDescent="0.2"/>
  <cols>
    <col min="1" max="16384" width="11.42578125" style="67"/>
  </cols>
  <sheetData>
    <row r="1" spans="1:4" x14ac:dyDescent="0.2">
      <c r="A1" s="67" t="s">
        <v>1339</v>
      </c>
    </row>
    <row r="2" spans="1:4" ht="15" x14ac:dyDescent="0.2">
      <c r="A2" s="47" t="s">
        <v>335</v>
      </c>
    </row>
    <row r="3" spans="1:4" ht="15" x14ac:dyDescent="0.25">
      <c r="A3" s="292" t="s">
        <v>1327</v>
      </c>
      <c r="B3" s="292"/>
    </row>
    <row r="5" spans="1:4" x14ac:dyDescent="0.2">
      <c r="A5" s="67" t="s">
        <v>302</v>
      </c>
      <c r="B5" s="67" t="s">
        <v>430</v>
      </c>
      <c r="C5" s="67" t="s">
        <v>431</v>
      </c>
    </row>
    <row r="6" spans="1:4" x14ac:dyDescent="0.2">
      <c r="A6" s="67">
        <v>2012</v>
      </c>
      <c r="B6" s="69">
        <v>1349657</v>
      </c>
      <c r="C6" s="69"/>
      <c r="D6" s="69"/>
    </row>
    <row r="7" spans="1:4" x14ac:dyDescent="0.2">
      <c r="A7" s="67">
        <v>2013</v>
      </c>
      <c r="B7" s="69">
        <v>1397248</v>
      </c>
      <c r="C7" s="69">
        <f t="shared" ref="C7:C13" si="0">B7-B6</f>
        <v>47591</v>
      </c>
      <c r="D7" s="69">
        <f t="shared" ref="D7:D13" si="1">B7-B6</f>
        <v>47591</v>
      </c>
    </row>
    <row r="8" spans="1:4" x14ac:dyDescent="0.2">
      <c r="A8" s="67">
        <v>2014</v>
      </c>
      <c r="B8" s="69">
        <v>1463340</v>
      </c>
      <c r="C8" s="69">
        <f t="shared" si="0"/>
        <v>66092</v>
      </c>
      <c r="D8" s="69">
        <f t="shared" si="1"/>
        <v>66092</v>
      </c>
    </row>
    <row r="9" spans="1:4" x14ac:dyDescent="0.2">
      <c r="A9" s="67">
        <v>2015</v>
      </c>
      <c r="B9" s="69">
        <v>1535255</v>
      </c>
      <c r="C9" s="69">
        <f t="shared" si="0"/>
        <v>71915</v>
      </c>
      <c r="D9" s="69">
        <f t="shared" si="1"/>
        <v>71915</v>
      </c>
    </row>
    <row r="10" spans="1:4" x14ac:dyDescent="0.2">
      <c r="A10" s="67">
        <v>2016</v>
      </c>
      <c r="B10" s="69">
        <v>1624237</v>
      </c>
      <c r="C10" s="69">
        <f t="shared" si="0"/>
        <v>88982</v>
      </c>
      <c r="D10" s="69">
        <f t="shared" si="1"/>
        <v>88982</v>
      </c>
    </row>
    <row r="11" spans="1:4" x14ac:dyDescent="0.2">
      <c r="A11" s="67">
        <v>2017</v>
      </c>
      <c r="B11" s="69">
        <v>1717868</v>
      </c>
      <c r="C11" s="69">
        <f t="shared" si="0"/>
        <v>93631</v>
      </c>
      <c r="D11" s="69">
        <f t="shared" si="1"/>
        <v>93631</v>
      </c>
    </row>
    <row r="12" spans="1:4" x14ac:dyDescent="0.2">
      <c r="A12" s="67">
        <v>2018</v>
      </c>
      <c r="B12" s="69">
        <v>1761000</v>
      </c>
      <c r="C12" s="69">
        <f t="shared" si="0"/>
        <v>43132</v>
      </c>
      <c r="D12" s="69">
        <f t="shared" si="1"/>
        <v>43132</v>
      </c>
    </row>
    <row r="13" spans="1:4" x14ac:dyDescent="0.2">
      <c r="A13" s="73">
        <v>43556</v>
      </c>
      <c r="B13" s="69">
        <v>1798713</v>
      </c>
      <c r="C13" s="69">
        <f t="shared" si="0"/>
        <v>37713</v>
      </c>
      <c r="D13" s="69">
        <f t="shared" si="1"/>
        <v>37713</v>
      </c>
    </row>
    <row r="14" spans="1:4" x14ac:dyDescent="0.2">
      <c r="A14" s="73"/>
      <c r="B14" s="69"/>
      <c r="C14" s="69"/>
    </row>
    <row r="16" spans="1:4" ht="15" x14ac:dyDescent="0.25">
      <c r="C16" s="74">
        <f>B13/B12-1</f>
        <v>2.1415672913117634E-2</v>
      </c>
    </row>
    <row r="18" spans="1:3" x14ac:dyDescent="0.2">
      <c r="A18" s="73"/>
    </row>
    <row r="19" spans="1:3" x14ac:dyDescent="0.2">
      <c r="A19" s="73"/>
    </row>
    <row r="20" spans="1:3" x14ac:dyDescent="0.2">
      <c r="A20" s="73">
        <v>43191</v>
      </c>
      <c r="B20" s="69">
        <v>1749012</v>
      </c>
      <c r="C20" s="69"/>
    </row>
    <row r="21" spans="1:3" x14ac:dyDescent="0.2">
      <c r="A21" s="73">
        <v>43556</v>
      </c>
      <c r="B21" s="69">
        <v>1798713</v>
      </c>
    </row>
    <row r="22" spans="1:3" ht="15" x14ac:dyDescent="0.25">
      <c r="A22" s="67" t="s">
        <v>432</v>
      </c>
      <c r="B22" s="16">
        <f>B21/B20-1</f>
        <v>2.8416614637292392E-2</v>
      </c>
      <c r="C22" s="74"/>
    </row>
  </sheetData>
  <mergeCells count="1">
    <mergeCell ref="A3:B3"/>
  </mergeCells>
  <hyperlinks>
    <hyperlink ref="A3:B3" location="Índice!A1" display="Regresar al Índic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14"/>
  <sheetViews>
    <sheetView workbookViewId="0">
      <selection activeCell="A3" sqref="A3:B3"/>
    </sheetView>
  </sheetViews>
  <sheetFormatPr baseColWidth="10" defaultRowHeight="15" x14ac:dyDescent="0.25"/>
  <cols>
    <col min="1" max="1" width="39.42578125" customWidth="1"/>
  </cols>
  <sheetData>
    <row r="1" spans="1:6" x14ac:dyDescent="0.25">
      <c r="A1" s="43" t="s">
        <v>1280</v>
      </c>
    </row>
    <row r="2" spans="1:6" x14ac:dyDescent="0.25">
      <c r="A2" s="43" t="s">
        <v>317</v>
      </c>
    </row>
    <row r="3" spans="1:6" x14ac:dyDescent="0.25">
      <c r="A3" s="292" t="s">
        <v>1327</v>
      </c>
      <c r="B3" s="292"/>
    </row>
    <row r="5" spans="1:6" x14ac:dyDescent="0.25">
      <c r="A5" s="294" t="s">
        <v>308</v>
      </c>
      <c r="B5" s="295"/>
    </row>
    <row r="6" spans="1:6" x14ac:dyDescent="0.25">
      <c r="A6" s="39"/>
      <c r="B6" s="39"/>
    </row>
    <row r="7" spans="1:6" x14ac:dyDescent="0.25">
      <c r="A7" s="40" t="s">
        <v>309</v>
      </c>
      <c r="B7" s="41">
        <v>1078</v>
      </c>
    </row>
    <row r="8" spans="1:6" x14ac:dyDescent="0.25">
      <c r="A8" s="40" t="s">
        <v>310</v>
      </c>
      <c r="B8" s="41">
        <v>427</v>
      </c>
    </row>
    <row r="9" spans="1:6" x14ac:dyDescent="0.25">
      <c r="A9" s="40" t="s">
        <v>311</v>
      </c>
      <c r="B9" s="41">
        <v>651</v>
      </c>
    </row>
    <row r="10" spans="1:6" x14ac:dyDescent="0.25">
      <c r="A10" s="40" t="s">
        <v>312</v>
      </c>
      <c r="B10" s="41">
        <v>2292.56</v>
      </c>
    </row>
    <row r="11" spans="1:6" ht="15.75" x14ac:dyDescent="0.25">
      <c r="A11" s="40" t="s">
        <v>313</v>
      </c>
      <c r="B11" s="41">
        <v>429.24</v>
      </c>
      <c r="F11" s="44"/>
    </row>
    <row r="12" spans="1:6" x14ac:dyDescent="0.25">
      <c r="A12" s="40" t="s">
        <v>314</v>
      </c>
      <c r="B12" s="41">
        <v>4644</v>
      </c>
    </row>
    <row r="13" spans="1:6" x14ac:dyDescent="0.25">
      <c r="A13" s="40" t="s">
        <v>315</v>
      </c>
      <c r="B13" s="41">
        <v>912</v>
      </c>
    </row>
    <row r="14" spans="1:6" x14ac:dyDescent="0.25">
      <c r="A14" s="40" t="s">
        <v>316</v>
      </c>
      <c r="B14" s="41">
        <v>166</v>
      </c>
    </row>
  </sheetData>
  <mergeCells count="2">
    <mergeCell ref="A5:B5"/>
    <mergeCell ref="A3:B3"/>
  </mergeCells>
  <hyperlinks>
    <hyperlink ref="A3:B3" location="Índice!A1" display="Regresar al Índice"/>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O38"/>
  <sheetViews>
    <sheetView workbookViewId="0">
      <selection activeCell="A2" sqref="A2"/>
    </sheetView>
  </sheetViews>
  <sheetFormatPr baseColWidth="10" defaultRowHeight="15" x14ac:dyDescent="0.25"/>
  <cols>
    <col min="1" max="1" width="20" style="46" customWidth="1"/>
    <col min="2" max="13" width="11.42578125" style="46"/>
    <col min="14" max="14" width="17" style="46" customWidth="1"/>
    <col min="15" max="16384" width="11.42578125" style="46"/>
  </cols>
  <sheetData>
    <row r="1" spans="1:15" x14ac:dyDescent="0.25">
      <c r="A1" s="258" t="s">
        <v>1340</v>
      </c>
    </row>
    <row r="2" spans="1:15" x14ac:dyDescent="0.25">
      <c r="A2" s="47" t="s">
        <v>335</v>
      </c>
    </row>
    <row r="3" spans="1:15" x14ac:dyDescent="0.25">
      <c r="A3" s="292" t="s">
        <v>1327</v>
      </c>
      <c r="B3" s="292"/>
      <c r="N3" s="46" t="s">
        <v>114</v>
      </c>
      <c r="O3" s="67" t="s">
        <v>426</v>
      </c>
    </row>
    <row r="4" spans="1:15" x14ac:dyDescent="0.25">
      <c r="N4" s="46" t="s">
        <v>53</v>
      </c>
      <c r="O4" s="67">
        <v>3431043</v>
      </c>
    </row>
    <row r="5" spans="1:15" x14ac:dyDescent="0.25">
      <c r="A5" s="46" t="s">
        <v>435</v>
      </c>
      <c r="B5" s="46" t="s">
        <v>336</v>
      </c>
      <c r="N5" s="71" t="s">
        <v>94</v>
      </c>
      <c r="O5" s="75">
        <v>1798713</v>
      </c>
    </row>
    <row r="6" spans="1:15" x14ac:dyDescent="0.25">
      <c r="A6" s="46" t="s">
        <v>53</v>
      </c>
      <c r="B6" s="72">
        <v>3431043</v>
      </c>
      <c r="C6" s="72"/>
      <c r="N6" s="46" t="s">
        <v>133</v>
      </c>
      <c r="O6" s="67">
        <v>1638911</v>
      </c>
    </row>
    <row r="7" spans="1:15" x14ac:dyDescent="0.25">
      <c r="A7" s="71" t="s">
        <v>94</v>
      </c>
      <c r="B7" s="79">
        <v>1798713</v>
      </c>
      <c r="N7" s="46" t="s">
        <v>171</v>
      </c>
      <c r="O7" s="67">
        <v>1637760</v>
      </c>
    </row>
    <row r="8" spans="1:15" x14ac:dyDescent="0.25">
      <c r="A8" s="46" t="s">
        <v>133</v>
      </c>
      <c r="B8" s="72">
        <v>1638911</v>
      </c>
      <c r="N8" s="46" t="s">
        <v>142</v>
      </c>
      <c r="O8" s="67">
        <v>1012869</v>
      </c>
    </row>
    <row r="9" spans="1:15" x14ac:dyDescent="0.25">
      <c r="A9" s="46" t="s">
        <v>171</v>
      </c>
      <c r="B9" s="72">
        <v>1637760</v>
      </c>
      <c r="N9" s="46" t="s">
        <v>118</v>
      </c>
      <c r="O9" s="67">
        <v>897404</v>
      </c>
    </row>
    <row r="10" spans="1:15" x14ac:dyDescent="0.25">
      <c r="A10" s="46" t="s">
        <v>142</v>
      </c>
      <c r="B10" s="72">
        <v>1012869</v>
      </c>
      <c r="N10" s="46" t="s">
        <v>117</v>
      </c>
      <c r="O10" s="67">
        <v>894553</v>
      </c>
    </row>
    <row r="11" spans="1:15" x14ac:dyDescent="0.25">
      <c r="A11" s="46" t="s">
        <v>118</v>
      </c>
      <c r="B11" s="72">
        <v>897404</v>
      </c>
      <c r="N11" s="46" t="s">
        <v>126</v>
      </c>
      <c r="O11" s="67">
        <v>788765</v>
      </c>
    </row>
    <row r="12" spans="1:15" x14ac:dyDescent="0.25">
      <c r="A12" s="46" t="s">
        <v>117</v>
      </c>
      <c r="B12" s="72">
        <v>894553</v>
      </c>
      <c r="N12" s="46" t="s">
        <v>120</v>
      </c>
      <c r="O12" s="67">
        <v>760303</v>
      </c>
    </row>
    <row r="13" spans="1:15" x14ac:dyDescent="0.25">
      <c r="A13" s="46" t="s">
        <v>126</v>
      </c>
      <c r="B13" s="72">
        <v>788765</v>
      </c>
      <c r="N13" s="46" t="s">
        <v>116</v>
      </c>
      <c r="O13" s="67">
        <v>678244</v>
      </c>
    </row>
    <row r="14" spans="1:15" x14ac:dyDescent="0.25">
      <c r="A14" s="46" t="s">
        <v>120</v>
      </c>
      <c r="B14" s="72">
        <v>760303</v>
      </c>
      <c r="N14" s="46" t="s">
        <v>121</v>
      </c>
      <c r="O14" s="67">
        <v>627026</v>
      </c>
    </row>
    <row r="15" spans="1:15" x14ac:dyDescent="0.25">
      <c r="A15" s="46" t="s">
        <v>116</v>
      </c>
      <c r="B15" s="72">
        <v>678244</v>
      </c>
      <c r="N15" s="46" t="s">
        <v>124</v>
      </c>
      <c r="O15" s="67">
        <v>626835</v>
      </c>
    </row>
    <row r="16" spans="1:15" x14ac:dyDescent="0.25">
      <c r="A16" s="46" t="s">
        <v>121</v>
      </c>
      <c r="B16" s="72">
        <v>627026</v>
      </c>
      <c r="N16" s="46" t="s">
        <v>139</v>
      </c>
      <c r="O16" s="67">
        <v>602636</v>
      </c>
    </row>
    <row r="17" spans="1:15" x14ac:dyDescent="0.25">
      <c r="A17" s="46" t="s">
        <v>124</v>
      </c>
      <c r="B17" s="72">
        <v>626835</v>
      </c>
      <c r="N17" s="46" t="s">
        <v>138</v>
      </c>
      <c r="O17" s="67">
        <v>569148</v>
      </c>
    </row>
    <row r="18" spans="1:15" x14ac:dyDescent="0.25">
      <c r="A18" s="46" t="s">
        <v>139</v>
      </c>
      <c r="B18" s="72">
        <v>602636</v>
      </c>
      <c r="N18" s="46" t="s">
        <v>129</v>
      </c>
      <c r="O18" s="67">
        <v>463068</v>
      </c>
    </row>
    <row r="19" spans="1:15" x14ac:dyDescent="0.25">
      <c r="A19" s="46" t="s">
        <v>138</v>
      </c>
      <c r="B19" s="72">
        <v>569148</v>
      </c>
      <c r="N19" s="46" t="s">
        <v>143</v>
      </c>
      <c r="O19" s="67">
        <v>452977</v>
      </c>
    </row>
    <row r="20" spans="1:15" x14ac:dyDescent="0.25">
      <c r="A20" s="46" t="s">
        <v>129</v>
      </c>
      <c r="B20" s="72">
        <v>463068</v>
      </c>
      <c r="N20" s="46" t="s">
        <v>128</v>
      </c>
      <c r="O20" s="67">
        <v>448394</v>
      </c>
    </row>
    <row r="21" spans="1:15" x14ac:dyDescent="0.25">
      <c r="A21" s="46" t="s">
        <v>143</v>
      </c>
      <c r="B21" s="72">
        <v>452977</v>
      </c>
      <c r="N21" s="46" t="s">
        <v>122</v>
      </c>
      <c r="O21" s="67">
        <v>381107</v>
      </c>
    </row>
    <row r="22" spans="1:15" x14ac:dyDescent="0.25">
      <c r="A22" s="46" t="s">
        <v>128</v>
      </c>
      <c r="B22" s="72">
        <v>448394</v>
      </c>
      <c r="N22" s="46" t="s">
        <v>134</v>
      </c>
      <c r="O22" s="67">
        <v>327345</v>
      </c>
    </row>
    <row r="23" spans="1:15" x14ac:dyDescent="0.25">
      <c r="A23" s="46" t="s">
        <v>122</v>
      </c>
      <c r="B23" s="72">
        <v>381107</v>
      </c>
      <c r="N23" s="46" t="s">
        <v>136</v>
      </c>
      <c r="O23" s="67">
        <v>245956</v>
      </c>
    </row>
    <row r="24" spans="1:15" x14ac:dyDescent="0.25">
      <c r="A24" s="46" t="s">
        <v>134</v>
      </c>
      <c r="B24" s="72">
        <v>327345</v>
      </c>
      <c r="N24" s="46" t="s">
        <v>123</v>
      </c>
      <c r="O24" s="67">
        <v>233419</v>
      </c>
    </row>
    <row r="25" spans="1:15" x14ac:dyDescent="0.25">
      <c r="A25" s="46" t="s">
        <v>136</v>
      </c>
      <c r="B25" s="72">
        <v>245956</v>
      </c>
      <c r="N25" s="46" t="s">
        <v>127</v>
      </c>
      <c r="O25" s="67">
        <v>222472</v>
      </c>
    </row>
    <row r="26" spans="1:15" x14ac:dyDescent="0.25">
      <c r="A26" s="46" t="s">
        <v>123</v>
      </c>
      <c r="B26" s="72">
        <v>233419</v>
      </c>
      <c r="N26" s="46" t="s">
        <v>140</v>
      </c>
      <c r="O26" s="67">
        <v>216976</v>
      </c>
    </row>
    <row r="27" spans="1:15" x14ac:dyDescent="0.25">
      <c r="A27" s="46" t="s">
        <v>127</v>
      </c>
      <c r="B27" s="72">
        <v>222472</v>
      </c>
      <c r="N27" s="46" t="s">
        <v>130</v>
      </c>
      <c r="O27" s="67">
        <v>209357</v>
      </c>
    </row>
    <row r="28" spans="1:15" x14ac:dyDescent="0.25">
      <c r="A28" s="46" t="s">
        <v>140</v>
      </c>
      <c r="B28" s="72">
        <v>216976</v>
      </c>
      <c r="N28" s="46" t="s">
        <v>137</v>
      </c>
      <c r="O28" s="67">
        <v>186925</v>
      </c>
    </row>
    <row r="29" spans="1:15" x14ac:dyDescent="0.25">
      <c r="A29" s="46" t="s">
        <v>130</v>
      </c>
      <c r="B29" s="72">
        <v>209357</v>
      </c>
      <c r="N29" s="46" t="s">
        <v>144</v>
      </c>
      <c r="O29" s="67">
        <v>186484</v>
      </c>
    </row>
    <row r="30" spans="1:15" x14ac:dyDescent="0.25">
      <c r="A30" s="46" t="s">
        <v>137</v>
      </c>
      <c r="B30" s="72">
        <v>186925</v>
      </c>
      <c r="N30" s="46" t="s">
        <v>119</v>
      </c>
      <c r="O30" s="67">
        <v>167792</v>
      </c>
    </row>
    <row r="31" spans="1:15" x14ac:dyDescent="0.25">
      <c r="A31" s="46" t="s">
        <v>144</v>
      </c>
      <c r="B31" s="72">
        <v>186484</v>
      </c>
      <c r="N31" s="46" t="s">
        <v>135</v>
      </c>
      <c r="O31" s="67">
        <v>156272</v>
      </c>
    </row>
    <row r="32" spans="1:15" x14ac:dyDescent="0.25">
      <c r="A32" s="46" t="s">
        <v>119</v>
      </c>
      <c r="B32" s="72">
        <v>167792</v>
      </c>
      <c r="N32" s="46" t="s">
        <v>145</v>
      </c>
      <c r="O32" s="67">
        <v>148901</v>
      </c>
    </row>
    <row r="33" spans="1:15" x14ac:dyDescent="0.25">
      <c r="A33" s="46" t="s">
        <v>135</v>
      </c>
      <c r="B33" s="72">
        <v>156272</v>
      </c>
      <c r="N33" s="46" t="s">
        <v>132</v>
      </c>
      <c r="O33" s="67">
        <v>135342</v>
      </c>
    </row>
    <row r="34" spans="1:15" x14ac:dyDescent="0.25">
      <c r="A34" s="46" t="s">
        <v>145</v>
      </c>
      <c r="B34" s="72">
        <v>148901</v>
      </c>
      <c r="N34" s="46" t="s">
        <v>131</v>
      </c>
      <c r="O34" s="67">
        <v>129443</v>
      </c>
    </row>
    <row r="35" spans="1:15" x14ac:dyDescent="0.25">
      <c r="A35" s="46" t="s">
        <v>132</v>
      </c>
      <c r="B35" s="72">
        <v>135342</v>
      </c>
      <c r="N35" s="46" t="s">
        <v>125</v>
      </c>
      <c r="O35" s="67">
        <v>102487</v>
      </c>
    </row>
    <row r="36" spans="1:15" x14ac:dyDescent="0.25">
      <c r="A36" s="46" t="s">
        <v>131</v>
      </c>
      <c r="B36" s="72">
        <v>129443</v>
      </c>
      <c r="N36" s="46" t="s">
        <v>436</v>
      </c>
      <c r="O36" s="67">
        <v>20378927</v>
      </c>
    </row>
    <row r="37" spans="1:15" x14ac:dyDescent="0.25">
      <c r="A37" s="46" t="s">
        <v>125</v>
      </c>
      <c r="B37" s="72">
        <v>102487</v>
      </c>
    </row>
    <row r="38" spans="1:15" x14ac:dyDescent="0.25">
      <c r="A38" s="46" t="s">
        <v>436</v>
      </c>
      <c r="B38" s="46">
        <v>20378927</v>
      </c>
    </row>
  </sheetData>
  <autoFilter ref="A5:B37">
    <sortState ref="A6:B37">
      <sortCondition descending="1" ref="B5:B37"/>
    </sortState>
  </autoFilter>
  <mergeCells count="1">
    <mergeCell ref="A3:B3"/>
  </mergeCells>
  <hyperlinks>
    <hyperlink ref="A3:B3" location="Índice!A1" display="Regresar al Índice"/>
  </hyperlinks>
  <pageMargins left="0.7" right="0.7" top="0.75" bottom="0.75" header="0.3" footer="0.3"/>
  <pageSetup orientation="portrait" horizontalDpi="4294967295" verticalDpi="4294967295"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R28"/>
  <sheetViews>
    <sheetView workbookViewId="0">
      <selection activeCell="A3" sqref="A3:B3"/>
    </sheetView>
  </sheetViews>
  <sheetFormatPr baseColWidth="10" defaultColWidth="15.28515625" defaultRowHeight="15" x14ac:dyDescent="0.25"/>
  <cols>
    <col min="1" max="12" width="15.28515625" style="46"/>
    <col min="13" max="13" width="34.42578125" style="46" customWidth="1"/>
    <col min="14" max="16384" width="15.28515625" style="46"/>
  </cols>
  <sheetData>
    <row r="1" spans="1:18" x14ac:dyDescent="0.25">
      <c r="A1" s="258" t="s">
        <v>1341</v>
      </c>
    </row>
    <row r="2" spans="1:18" x14ac:dyDescent="0.25">
      <c r="A2" s="47" t="s">
        <v>335</v>
      </c>
    </row>
    <row r="3" spans="1:18" x14ac:dyDescent="0.25">
      <c r="A3" s="292" t="s">
        <v>1327</v>
      </c>
      <c r="B3" s="292"/>
    </row>
    <row r="5" spans="1:18" s="80" customFormat="1" ht="75" x14ac:dyDescent="0.25">
      <c r="A5" s="80" t="s">
        <v>302</v>
      </c>
      <c r="B5" s="80" t="s">
        <v>438</v>
      </c>
      <c r="C5" s="80" t="s">
        <v>326</v>
      </c>
      <c r="D5" s="80" t="s">
        <v>439</v>
      </c>
      <c r="E5" s="80" t="s">
        <v>440</v>
      </c>
      <c r="F5" s="80" t="s">
        <v>441</v>
      </c>
      <c r="G5" s="80" t="s">
        <v>442</v>
      </c>
      <c r="H5" s="80" t="s">
        <v>331</v>
      </c>
      <c r="I5" s="80" t="s">
        <v>443</v>
      </c>
    </row>
    <row r="6" spans="1:18" x14ac:dyDescent="0.25">
      <c r="A6" s="46">
        <v>2013</v>
      </c>
      <c r="B6" s="72">
        <v>70246</v>
      </c>
      <c r="C6" s="72">
        <v>282499</v>
      </c>
      <c r="D6" s="72">
        <v>98394</v>
      </c>
      <c r="E6" s="72">
        <v>9369</v>
      </c>
      <c r="F6" s="72">
        <v>347298</v>
      </c>
      <c r="G6" s="72">
        <v>3034</v>
      </c>
      <c r="H6" s="72">
        <v>523456</v>
      </c>
      <c r="I6" s="72">
        <v>62952</v>
      </c>
      <c r="M6" s="46" t="s">
        <v>336</v>
      </c>
      <c r="N6" s="46" t="s">
        <v>423</v>
      </c>
      <c r="O6" s="46" t="s">
        <v>424</v>
      </c>
      <c r="P6" s="46" t="s">
        <v>425</v>
      </c>
      <c r="Q6" s="67" t="s">
        <v>426</v>
      </c>
      <c r="R6" s="45" t="s">
        <v>444</v>
      </c>
    </row>
    <row r="7" spans="1:18" x14ac:dyDescent="0.25">
      <c r="A7" s="46">
        <v>2014</v>
      </c>
      <c r="B7" s="72">
        <v>77509</v>
      </c>
      <c r="C7" s="72">
        <v>295797</v>
      </c>
      <c r="D7" s="72">
        <v>107248</v>
      </c>
      <c r="E7" s="72">
        <v>9548</v>
      </c>
      <c r="F7" s="72">
        <v>363344</v>
      </c>
      <c r="G7" s="72">
        <v>2860</v>
      </c>
      <c r="H7" s="72">
        <v>540644</v>
      </c>
      <c r="I7" s="72">
        <v>66390</v>
      </c>
      <c r="M7" s="46" t="s">
        <v>442</v>
      </c>
      <c r="N7" s="46">
        <v>2716</v>
      </c>
      <c r="O7" s="46">
        <v>2777</v>
      </c>
      <c r="P7" s="46">
        <v>2774</v>
      </c>
      <c r="Q7" s="67">
        <v>2801</v>
      </c>
      <c r="R7" s="81">
        <f t="shared" ref="R7:R15" si="0">Q7/P7-1</f>
        <v>9.7332372025955571E-3</v>
      </c>
    </row>
    <row r="8" spans="1:18" x14ac:dyDescent="0.25">
      <c r="A8" s="46">
        <v>2015</v>
      </c>
      <c r="B8" s="72">
        <v>82606</v>
      </c>
      <c r="C8" s="72">
        <v>312586</v>
      </c>
      <c r="D8" s="72">
        <v>119587</v>
      </c>
      <c r="E8" s="72">
        <v>9329</v>
      </c>
      <c r="F8" s="72">
        <v>385457</v>
      </c>
      <c r="G8" s="72">
        <v>2875</v>
      </c>
      <c r="H8" s="72">
        <v>551836</v>
      </c>
      <c r="I8" s="72">
        <v>70979</v>
      </c>
      <c r="M8" s="45" t="s">
        <v>440</v>
      </c>
      <c r="N8" s="46">
        <v>9448</v>
      </c>
      <c r="O8" s="46">
        <v>9537</v>
      </c>
      <c r="P8" s="46">
        <v>9509</v>
      </c>
      <c r="Q8" s="67">
        <v>9598</v>
      </c>
      <c r="R8" s="81">
        <f t="shared" si="0"/>
        <v>9.3595541066358034E-3</v>
      </c>
    </row>
    <row r="9" spans="1:18" x14ac:dyDescent="0.25">
      <c r="A9" s="46">
        <v>2016</v>
      </c>
      <c r="B9" s="72">
        <v>89558</v>
      </c>
      <c r="C9" s="72">
        <v>334254</v>
      </c>
      <c r="D9" s="72">
        <v>130890</v>
      </c>
      <c r="E9" s="72">
        <v>9329</v>
      </c>
      <c r="F9" s="72">
        <v>407270</v>
      </c>
      <c r="G9" s="72">
        <v>3040</v>
      </c>
      <c r="H9" s="72">
        <v>575641</v>
      </c>
      <c r="I9" s="72">
        <v>74255</v>
      </c>
      <c r="M9" s="46" t="s">
        <v>331</v>
      </c>
      <c r="N9" s="46">
        <v>619635</v>
      </c>
      <c r="O9" s="46">
        <v>626050</v>
      </c>
      <c r="P9" s="46">
        <v>628435</v>
      </c>
      <c r="Q9" s="67">
        <v>630802</v>
      </c>
      <c r="R9" s="81">
        <f t="shared" si="0"/>
        <v>3.7664993197388252E-3</v>
      </c>
    </row>
    <row r="10" spans="1:18" x14ac:dyDescent="0.25">
      <c r="A10" s="46">
        <v>2017</v>
      </c>
      <c r="B10" s="72">
        <v>96726</v>
      </c>
      <c r="C10" s="72">
        <v>343480</v>
      </c>
      <c r="D10" s="72">
        <v>144472</v>
      </c>
      <c r="E10" s="72">
        <v>9194</v>
      </c>
      <c r="F10" s="72">
        <v>435724</v>
      </c>
      <c r="G10" s="72">
        <v>3204</v>
      </c>
      <c r="H10" s="72">
        <v>605107</v>
      </c>
      <c r="I10" s="72">
        <v>79961</v>
      </c>
      <c r="M10" s="46" t="s">
        <v>445</v>
      </c>
      <c r="N10" s="46">
        <v>1778570</v>
      </c>
      <c r="O10" s="46">
        <v>1792233</v>
      </c>
      <c r="P10" s="46">
        <v>1796144</v>
      </c>
      <c r="Q10" s="67">
        <v>1798713</v>
      </c>
      <c r="R10" s="81">
        <f t="shared" si="0"/>
        <v>1.4302862131321259E-3</v>
      </c>
    </row>
    <row r="11" spans="1:18" x14ac:dyDescent="0.25">
      <c r="A11" s="46">
        <v>2018</v>
      </c>
      <c r="B11" s="72">
        <v>104065</v>
      </c>
      <c r="C11" s="72">
        <v>354114</v>
      </c>
      <c r="D11" s="72">
        <v>141254</v>
      </c>
      <c r="E11" s="72">
        <v>9458</v>
      </c>
      <c r="F11" s="72">
        <v>452017</v>
      </c>
      <c r="G11" s="72">
        <v>2703</v>
      </c>
      <c r="H11" s="72">
        <v>614655</v>
      </c>
      <c r="I11" s="72">
        <v>82734</v>
      </c>
      <c r="M11" s="46" t="s">
        <v>441</v>
      </c>
      <c r="N11" s="46">
        <v>454528</v>
      </c>
      <c r="O11" s="46">
        <v>457311</v>
      </c>
      <c r="P11" s="46">
        <v>458843</v>
      </c>
      <c r="Q11" s="67">
        <v>459454</v>
      </c>
      <c r="R11" s="81">
        <f t="shared" si="0"/>
        <v>1.3316101585945095E-3</v>
      </c>
    </row>
    <row r="12" spans="1:18" x14ac:dyDescent="0.25">
      <c r="A12" s="82">
        <v>43466</v>
      </c>
      <c r="B12" s="72">
        <v>107717</v>
      </c>
      <c r="C12" s="72">
        <v>354545</v>
      </c>
      <c r="D12" s="72">
        <v>147313</v>
      </c>
      <c r="E12" s="72">
        <v>9448</v>
      </c>
      <c r="F12" s="72">
        <v>454528</v>
      </c>
      <c r="G12" s="72">
        <v>2716</v>
      </c>
      <c r="H12" s="72">
        <v>619635</v>
      </c>
      <c r="I12" s="72">
        <v>82668</v>
      </c>
      <c r="M12" s="46" t="s">
        <v>443</v>
      </c>
      <c r="N12" s="46">
        <v>82668</v>
      </c>
      <c r="O12" s="46">
        <v>83419</v>
      </c>
      <c r="P12" s="46">
        <v>83880</v>
      </c>
      <c r="Q12" s="67">
        <v>83954</v>
      </c>
      <c r="R12" s="81">
        <f t="shared" si="0"/>
        <v>8.8221268478783088E-4</v>
      </c>
    </row>
    <row r="13" spans="1:18" x14ac:dyDescent="0.25">
      <c r="A13" s="82">
        <v>43497</v>
      </c>
      <c r="B13" s="72">
        <v>109824</v>
      </c>
      <c r="C13" s="72">
        <v>354178</v>
      </c>
      <c r="D13" s="72">
        <v>149137</v>
      </c>
      <c r="E13" s="72">
        <v>9537</v>
      </c>
      <c r="F13" s="72">
        <v>457311</v>
      </c>
      <c r="G13" s="72">
        <v>2777</v>
      </c>
      <c r="H13" s="72">
        <v>626050</v>
      </c>
      <c r="I13" s="72">
        <v>83419</v>
      </c>
      <c r="M13" s="46" t="s">
        <v>326</v>
      </c>
      <c r="N13" s="46">
        <v>354545</v>
      </c>
      <c r="O13" s="46">
        <v>354178</v>
      </c>
      <c r="P13" s="46">
        <v>353953</v>
      </c>
      <c r="Q13" s="67">
        <v>354104</v>
      </c>
      <c r="R13" s="81">
        <f t="shared" si="0"/>
        <v>4.2661031266866267E-4</v>
      </c>
    </row>
    <row r="14" spans="1:18" x14ac:dyDescent="0.25">
      <c r="A14" s="82">
        <v>43525</v>
      </c>
      <c r="B14" s="72">
        <v>110474</v>
      </c>
      <c r="C14" s="72">
        <v>353953</v>
      </c>
      <c r="D14" s="72">
        <v>148276</v>
      </c>
      <c r="E14" s="72">
        <v>9509</v>
      </c>
      <c r="F14" s="72">
        <v>458843</v>
      </c>
      <c r="G14" s="72">
        <v>2774</v>
      </c>
      <c r="H14" s="72">
        <v>628435</v>
      </c>
      <c r="I14" s="72">
        <v>83880</v>
      </c>
      <c r="M14" s="46" t="s">
        <v>439</v>
      </c>
      <c r="N14" s="46">
        <v>147313</v>
      </c>
      <c r="O14" s="46">
        <v>149137</v>
      </c>
      <c r="P14" s="46">
        <v>148276</v>
      </c>
      <c r="Q14" s="67">
        <v>147972</v>
      </c>
      <c r="R14" s="81">
        <f t="shared" si="0"/>
        <v>-2.050230650948226E-3</v>
      </c>
    </row>
    <row r="15" spans="1:18" x14ac:dyDescent="0.25">
      <c r="A15" s="82">
        <v>43556</v>
      </c>
      <c r="B15" s="72">
        <v>110028</v>
      </c>
      <c r="C15" s="72">
        <v>354104</v>
      </c>
      <c r="D15" s="72">
        <v>147972</v>
      </c>
      <c r="E15" s="72">
        <v>9598</v>
      </c>
      <c r="F15" s="72">
        <v>459454</v>
      </c>
      <c r="G15" s="72">
        <v>2801</v>
      </c>
      <c r="H15" s="72">
        <v>630802</v>
      </c>
      <c r="I15" s="72">
        <v>83954</v>
      </c>
      <c r="M15" s="46" t="s">
        <v>438</v>
      </c>
      <c r="N15" s="46">
        <v>107717</v>
      </c>
      <c r="O15" s="46">
        <v>109824</v>
      </c>
      <c r="P15" s="46">
        <v>110474</v>
      </c>
      <c r="Q15" s="67">
        <v>110028</v>
      </c>
      <c r="R15" s="81">
        <f t="shared" si="0"/>
        <v>-4.0371490124373466E-3</v>
      </c>
    </row>
    <row r="16" spans="1:18" x14ac:dyDescent="0.25">
      <c r="B16" s="77">
        <f>B15/B11-1</f>
        <v>5.7300725508095951E-2</v>
      </c>
      <c r="C16" s="77">
        <f t="shared" ref="C16:H16" si="1">C15/C11-1</f>
        <v>-2.8239493496395873E-5</v>
      </c>
      <c r="D16" s="77">
        <f t="shared" si="1"/>
        <v>4.7559715123111523E-2</v>
      </c>
      <c r="E16" s="77">
        <f t="shared" si="1"/>
        <v>1.4802283780926295E-2</v>
      </c>
      <c r="F16" s="77">
        <f t="shared" si="1"/>
        <v>1.6452921018457189E-2</v>
      </c>
      <c r="G16" s="77">
        <f>G15/G11-1</f>
        <v>3.6256011838697644E-2</v>
      </c>
      <c r="H16" s="77">
        <f t="shared" si="1"/>
        <v>2.6270021394115384E-2</v>
      </c>
      <c r="I16" s="77">
        <f>I15/I11-1</f>
        <v>1.4746053617617827E-2</v>
      </c>
      <c r="R16" s="83"/>
    </row>
    <row r="17" spans="2:18" x14ac:dyDescent="0.25">
      <c r="B17" s="84">
        <f>B14-B11</f>
        <v>6409</v>
      </c>
      <c r="C17" s="84">
        <f>C13-C11</f>
        <v>64</v>
      </c>
      <c r="D17" s="84">
        <f t="shared" ref="D17:I17" si="2">D13-D11</f>
        <v>7883</v>
      </c>
      <c r="E17" s="84">
        <f t="shared" si="2"/>
        <v>79</v>
      </c>
      <c r="F17" s="84">
        <f t="shared" si="2"/>
        <v>5294</v>
      </c>
      <c r="G17" s="84">
        <f t="shared" si="2"/>
        <v>74</v>
      </c>
      <c r="H17" s="84">
        <f t="shared" si="2"/>
        <v>11395</v>
      </c>
      <c r="I17" s="84">
        <f t="shared" si="2"/>
        <v>685</v>
      </c>
      <c r="R17" s="83"/>
    </row>
    <row r="18" spans="2:18" x14ac:dyDescent="0.25">
      <c r="B18" s="77">
        <f>B14/B13-1</f>
        <v>5.9185606060605522E-3</v>
      </c>
      <c r="C18" s="77">
        <f t="shared" ref="C18:I18" si="3">C14/C13-1</f>
        <v>-6.352737888858373E-4</v>
      </c>
      <c r="D18" s="77">
        <f t="shared" si="3"/>
        <v>-5.7732152316326557E-3</v>
      </c>
      <c r="E18" s="77">
        <f t="shared" si="3"/>
        <v>-2.9359337317814704E-3</v>
      </c>
      <c r="F18" s="77">
        <f t="shared" si="3"/>
        <v>3.3500178215699616E-3</v>
      </c>
      <c r="G18" s="77">
        <f t="shared" si="3"/>
        <v>-1.0803024846957054E-3</v>
      </c>
      <c r="H18" s="77">
        <f t="shared" si="3"/>
        <v>3.8095998722147417E-3</v>
      </c>
      <c r="I18" s="77">
        <f t="shared" si="3"/>
        <v>5.5263189441254745E-3</v>
      </c>
      <c r="R18" s="83"/>
    </row>
    <row r="19" spans="2:18" x14ac:dyDescent="0.25">
      <c r="B19" s="84">
        <f>B14-B13</f>
        <v>650</v>
      </c>
      <c r="C19" s="84">
        <f t="shared" ref="C19:I19" si="4">C14-C13</f>
        <v>-225</v>
      </c>
      <c r="D19" s="84">
        <f t="shared" si="4"/>
        <v>-861</v>
      </c>
      <c r="E19" s="84">
        <f t="shared" si="4"/>
        <v>-28</v>
      </c>
      <c r="F19" s="84">
        <f t="shared" si="4"/>
        <v>1532</v>
      </c>
      <c r="G19" s="84">
        <f t="shared" si="4"/>
        <v>-3</v>
      </c>
      <c r="H19" s="84">
        <f t="shared" si="4"/>
        <v>2385</v>
      </c>
      <c r="I19" s="84">
        <f t="shared" si="4"/>
        <v>461</v>
      </c>
      <c r="M19" s="67"/>
      <c r="N19" s="67"/>
      <c r="O19" s="67"/>
    </row>
    <row r="20" spans="2:18" x14ac:dyDescent="0.25">
      <c r="M20" s="67"/>
      <c r="N20" s="67"/>
      <c r="O20" s="67"/>
    </row>
    <row r="21" spans="2:18" x14ac:dyDescent="0.25">
      <c r="C21" s="72"/>
      <c r="M21" s="67"/>
      <c r="N21" s="67"/>
      <c r="O21" s="67"/>
    </row>
    <row r="22" spans="2:18" x14ac:dyDescent="0.25">
      <c r="M22" s="67"/>
      <c r="N22" s="67"/>
      <c r="O22" s="67"/>
    </row>
    <row r="23" spans="2:18" x14ac:dyDescent="0.25">
      <c r="M23" s="67"/>
      <c r="N23" s="67"/>
      <c r="O23" s="67"/>
    </row>
    <row r="24" spans="2:18" x14ac:dyDescent="0.25">
      <c r="M24" s="67"/>
      <c r="N24" s="67"/>
      <c r="O24" s="67"/>
    </row>
    <row r="25" spans="2:18" x14ac:dyDescent="0.25">
      <c r="M25" s="67"/>
      <c r="N25" s="67"/>
      <c r="O25" s="67"/>
    </row>
    <row r="26" spans="2:18" x14ac:dyDescent="0.25">
      <c r="M26" s="67"/>
      <c r="N26" s="67"/>
      <c r="O26" s="67"/>
    </row>
    <row r="27" spans="2:18" x14ac:dyDescent="0.25">
      <c r="M27" s="67"/>
      <c r="N27" s="67"/>
      <c r="O27" s="67"/>
    </row>
    <row r="28" spans="2:18" x14ac:dyDescent="0.25">
      <c r="M28" s="67"/>
      <c r="N28" s="67"/>
      <c r="O28" s="67"/>
    </row>
  </sheetData>
  <autoFilter ref="M6:R15">
    <sortState ref="M7:R15">
      <sortCondition descending="1" ref="R6:R15"/>
    </sortState>
  </autoFilter>
  <mergeCells count="1">
    <mergeCell ref="A3:B3"/>
  </mergeCells>
  <hyperlinks>
    <hyperlink ref="A3:B3" location="Índice!A1" display="Regresar al Índice"/>
  </hyperlinks>
  <pageMargins left="0.7" right="0.7" top="0.75" bottom="0.75" header="0.3" footer="0.3"/>
  <pageSetup orientation="portrait" horizontalDpi="4294967295" verticalDpi="4294967295"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V17"/>
  <sheetViews>
    <sheetView workbookViewId="0">
      <selection activeCell="A2" sqref="A2"/>
    </sheetView>
  </sheetViews>
  <sheetFormatPr baseColWidth="10" defaultRowHeight="15" x14ac:dyDescent="0.25"/>
  <cols>
    <col min="1" max="1" width="52" style="46" customWidth="1"/>
    <col min="2" max="13" width="11.42578125" style="46"/>
    <col min="14" max="14" width="26.28515625" style="46" customWidth="1"/>
    <col min="15" max="16384" width="11.42578125" style="46"/>
  </cols>
  <sheetData>
    <row r="1" spans="1:22" x14ac:dyDescent="0.25">
      <c r="A1" s="258" t="s">
        <v>1342</v>
      </c>
    </row>
    <row r="2" spans="1:22" x14ac:dyDescent="0.25">
      <c r="A2" s="47" t="s">
        <v>335</v>
      </c>
    </row>
    <row r="3" spans="1:22" x14ac:dyDescent="0.25">
      <c r="A3" s="292" t="s">
        <v>1327</v>
      </c>
      <c r="B3" s="292"/>
    </row>
    <row r="5" spans="1:22" x14ac:dyDescent="0.25">
      <c r="A5" s="46" t="s">
        <v>446</v>
      </c>
      <c r="B5" s="70" t="s">
        <v>447</v>
      </c>
      <c r="N5" s="46" t="s">
        <v>336</v>
      </c>
      <c r="O5" s="46" t="s">
        <v>423</v>
      </c>
      <c r="Q5" s="46" t="s">
        <v>424</v>
      </c>
      <c r="S5" s="46" t="s">
        <v>425</v>
      </c>
      <c r="U5" s="67" t="s">
        <v>426</v>
      </c>
    </row>
    <row r="6" spans="1:22" x14ac:dyDescent="0.25">
      <c r="A6" s="46" t="s">
        <v>438</v>
      </c>
      <c r="B6" s="77">
        <v>6.1170403505172867E-2</v>
      </c>
      <c r="N6" s="46" t="s">
        <v>438</v>
      </c>
      <c r="O6" s="46">
        <v>107717</v>
      </c>
      <c r="P6" s="77">
        <f>O6/$O$14</f>
        <v>6.0563823746043167E-2</v>
      </c>
      <c r="Q6" s="46">
        <v>109824</v>
      </c>
      <c r="R6" s="77">
        <f>Q6/$Q$14</f>
        <v>6.1277746810822029E-2</v>
      </c>
      <c r="S6" s="46">
        <v>110474</v>
      </c>
      <c r="T6" s="77">
        <f>S6/$S$14</f>
        <v>6.1506204402319638E-2</v>
      </c>
      <c r="U6" s="67">
        <v>110028</v>
      </c>
      <c r="V6" s="85">
        <f>U6/$U$14</f>
        <v>6.1170403505172867E-2</v>
      </c>
    </row>
    <row r="7" spans="1:22" x14ac:dyDescent="0.25">
      <c r="A7" s="46" t="s">
        <v>326</v>
      </c>
      <c r="B7" s="77">
        <v>0.19686520306463565</v>
      </c>
      <c r="N7" s="46" t="s">
        <v>326</v>
      </c>
      <c r="O7" s="46">
        <v>354545</v>
      </c>
      <c r="P7" s="77">
        <f t="shared" ref="P7:P13" si="0">O7/$O$14</f>
        <v>0.19934273039576739</v>
      </c>
      <c r="Q7" s="46">
        <v>354178</v>
      </c>
      <c r="R7" s="77">
        <f t="shared" ref="R7:R13" si="1">Q7/$Q$14</f>
        <v>0.19761827842696791</v>
      </c>
      <c r="S7" s="46">
        <v>353953</v>
      </c>
      <c r="T7" s="77">
        <f t="shared" ref="T7:T13" si="2">S7/$S$14</f>
        <v>0.19706270766709127</v>
      </c>
      <c r="U7" s="67">
        <v>354104</v>
      </c>
      <c r="V7" s="85">
        <f t="shared" ref="V7:V13" si="3">U7/$U$14</f>
        <v>0.19686520306463565</v>
      </c>
    </row>
    <row r="8" spans="1:22" x14ac:dyDescent="0.25">
      <c r="A8" s="46" t="s">
        <v>439</v>
      </c>
      <c r="B8" s="77">
        <v>8.226548648950667E-2</v>
      </c>
      <c r="N8" s="46" t="s">
        <v>439</v>
      </c>
      <c r="O8" s="46">
        <v>147313</v>
      </c>
      <c r="P8" s="77">
        <f t="shared" si="0"/>
        <v>8.2826652872813558E-2</v>
      </c>
      <c r="Q8" s="46">
        <v>149137</v>
      </c>
      <c r="R8" s="77">
        <f t="shared" si="1"/>
        <v>8.3212952780135171E-2</v>
      </c>
      <c r="S8" s="46">
        <v>148276</v>
      </c>
      <c r="T8" s="77">
        <f t="shared" si="2"/>
        <v>8.2552401143783566E-2</v>
      </c>
      <c r="U8" s="67">
        <v>147972</v>
      </c>
      <c r="V8" s="85">
        <f t="shared" si="3"/>
        <v>8.226548648950667E-2</v>
      </c>
    </row>
    <row r="9" spans="1:22" x14ac:dyDescent="0.25">
      <c r="A9" s="46" t="s">
        <v>440</v>
      </c>
      <c r="B9" s="77">
        <v>5.3360374890268764E-3</v>
      </c>
      <c r="N9" s="46" t="s">
        <v>440</v>
      </c>
      <c r="O9" s="46">
        <v>9448</v>
      </c>
      <c r="P9" s="77">
        <f t="shared" si="0"/>
        <v>5.3121327808295432E-3</v>
      </c>
      <c r="Q9" s="46">
        <v>9537</v>
      </c>
      <c r="R9" s="77">
        <f t="shared" si="1"/>
        <v>5.3212947200503508E-3</v>
      </c>
      <c r="S9" s="46">
        <v>9509</v>
      </c>
      <c r="T9" s="77">
        <f t="shared" si="2"/>
        <v>5.2941189570546686E-3</v>
      </c>
      <c r="U9" s="67">
        <v>9598</v>
      </c>
      <c r="V9" s="85">
        <f t="shared" si="3"/>
        <v>5.3360374890268764E-3</v>
      </c>
    </row>
    <row r="10" spans="1:22" x14ac:dyDescent="0.25">
      <c r="A10" s="46" t="s">
        <v>441</v>
      </c>
      <c r="B10" s="77">
        <v>0.25543485814579647</v>
      </c>
      <c r="N10" s="46" t="s">
        <v>441</v>
      </c>
      <c r="O10" s="46">
        <v>454528</v>
      </c>
      <c r="P10" s="77">
        <f t="shared" si="0"/>
        <v>0.25555811691415015</v>
      </c>
      <c r="Q10" s="46">
        <v>457311</v>
      </c>
      <c r="R10" s="77">
        <f t="shared" si="1"/>
        <v>0.25516269368993877</v>
      </c>
      <c r="S10" s="46">
        <v>458843</v>
      </c>
      <c r="T10" s="77">
        <f t="shared" si="2"/>
        <v>0.25546002993078504</v>
      </c>
      <c r="U10" s="67">
        <v>459454</v>
      </c>
      <c r="V10" s="85">
        <f t="shared" si="3"/>
        <v>0.25543485814579647</v>
      </c>
    </row>
    <row r="11" spans="1:22" x14ac:dyDescent="0.25">
      <c r="A11" s="46" t="s">
        <v>442</v>
      </c>
      <c r="B11" s="77">
        <v>1.5572245266476641E-3</v>
      </c>
      <c r="N11" s="46" t="s">
        <v>442</v>
      </c>
      <c r="O11" s="46">
        <v>2716</v>
      </c>
      <c r="P11" s="77">
        <f t="shared" si="0"/>
        <v>1.5270694996542167E-3</v>
      </c>
      <c r="Q11" s="46">
        <v>2777</v>
      </c>
      <c r="R11" s="77">
        <f t="shared" si="1"/>
        <v>1.5494637137024037E-3</v>
      </c>
      <c r="S11" s="46">
        <v>2774</v>
      </c>
      <c r="T11" s="77">
        <f t="shared" si="2"/>
        <v>1.5444196011010253E-3</v>
      </c>
      <c r="U11" s="67">
        <v>2801</v>
      </c>
      <c r="V11" s="85">
        <f t="shared" si="3"/>
        <v>1.5572245266476641E-3</v>
      </c>
    </row>
    <row r="12" spans="1:22" x14ac:dyDescent="0.25">
      <c r="A12" s="46" t="s">
        <v>331</v>
      </c>
      <c r="B12" s="77">
        <v>0.35069630341249547</v>
      </c>
      <c r="N12" s="46" t="s">
        <v>331</v>
      </c>
      <c r="O12" s="46">
        <v>619635</v>
      </c>
      <c r="P12" s="77">
        <f t="shared" si="0"/>
        <v>0.34838943645737869</v>
      </c>
      <c r="Q12" s="46">
        <v>626050</v>
      </c>
      <c r="R12" s="77">
        <f t="shared" si="1"/>
        <v>0.34931284046214972</v>
      </c>
      <c r="S12" s="46">
        <v>628435</v>
      </c>
      <c r="T12" s="77">
        <f t="shared" si="2"/>
        <v>0.34988007643039754</v>
      </c>
      <c r="U12" s="67">
        <v>630802</v>
      </c>
      <c r="V12" s="85">
        <f t="shared" si="3"/>
        <v>0.35069630341249547</v>
      </c>
    </row>
    <row r="13" spans="1:22" x14ac:dyDescent="0.25">
      <c r="A13" s="46" t="s">
        <v>443</v>
      </c>
      <c r="B13" s="77">
        <v>4.6674483366718318E-2</v>
      </c>
      <c r="N13" s="46" t="s">
        <v>443</v>
      </c>
      <c r="O13" s="46">
        <v>82668</v>
      </c>
      <c r="P13" s="77">
        <f t="shared" si="0"/>
        <v>4.6480037333363318E-2</v>
      </c>
      <c r="Q13" s="46">
        <v>83419</v>
      </c>
      <c r="R13" s="77">
        <f t="shared" si="1"/>
        <v>4.6544729396233636E-2</v>
      </c>
      <c r="S13" s="46">
        <v>83880</v>
      </c>
      <c r="T13" s="77">
        <f t="shared" si="2"/>
        <v>4.6700041867467193E-2</v>
      </c>
      <c r="U13" s="67">
        <v>83954</v>
      </c>
      <c r="V13" s="85">
        <f t="shared" si="3"/>
        <v>4.6674483366718318E-2</v>
      </c>
    </row>
    <row r="14" spans="1:22" x14ac:dyDescent="0.25">
      <c r="B14" s="86">
        <v>0.99999999999999989</v>
      </c>
      <c r="N14" s="46" t="s">
        <v>445</v>
      </c>
      <c r="O14" s="46">
        <v>1778570</v>
      </c>
      <c r="P14" s="77">
        <f>SUM(P6:P13)</f>
        <v>1</v>
      </c>
      <c r="Q14" s="46">
        <v>1792233</v>
      </c>
      <c r="R14" s="77">
        <f>SUM(R6:R13)</f>
        <v>0.99999999999999989</v>
      </c>
      <c r="S14" s="46">
        <v>1796144</v>
      </c>
      <c r="T14" s="77">
        <f>SUM(T6:T13)</f>
        <v>1</v>
      </c>
      <c r="U14" s="67">
        <v>1798713</v>
      </c>
      <c r="V14" s="85">
        <f>SUM(V6:V13)</f>
        <v>0.99999999999999989</v>
      </c>
    </row>
    <row r="17" spans="14:16" x14ac:dyDescent="0.25">
      <c r="N17" s="70"/>
      <c r="O17" s="87"/>
      <c r="P17" s="87"/>
    </row>
  </sheetData>
  <mergeCells count="1">
    <mergeCell ref="A3:B3"/>
  </mergeCells>
  <hyperlinks>
    <hyperlink ref="A3:B3" location="Índice!A1" display="Regresar al Índic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B33"/>
  <sheetViews>
    <sheetView workbookViewId="0">
      <selection activeCell="A2" sqref="A2"/>
    </sheetView>
  </sheetViews>
  <sheetFormatPr baseColWidth="10" defaultRowHeight="15" x14ac:dyDescent="0.25"/>
  <cols>
    <col min="1" max="16384" width="11.42578125" style="46"/>
  </cols>
  <sheetData>
    <row r="1" spans="1:2" x14ac:dyDescent="0.25">
      <c r="A1" s="258" t="s">
        <v>1343</v>
      </c>
    </row>
    <row r="2" spans="1:2" x14ac:dyDescent="0.25">
      <c r="A2" s="47" t="s">
        <v>335</v>
      </c>
    </row>
    <row r="3" spans="1:2" x14ac:dyDescent="0.25">
      <c r="A3" s="292" t="s">
        <v>1327</v>
      </c>
      <c r="B3" s="292"/>
    </row>
    <row r="5" spans="1:2" x14ac:dyDescent="0.25">
      <c r="A5" s="46" t="s">
        <v>302</v>
      </c>
      <c r="B5" s="46" t="s">
        <v>448</v>
      </c>
    </row>
    <row r="6" spans="1:2" x14ac:dyDescent="0.25">
      <c r="A6" s="46">
        <v>2013</v>
      </c>
      <c r="B6" s="72">
        <v>70246</v>
      </c>
    </row>
    <row r="7" spans="1:2" x14ac:dyDescent="0.25">
      <c r="A7" s="46">
        <v>2014</v>
      </c>
      <c r="B7" s="72">
        <v>77509</v>
      </c>
    </row>
    <row r="8" spans="1:2" x14ac:dyDescent="0.25">
      <c r="A8" s="46">
        <v>2015</v>
      </c>
      <c r="B8" s="72">
        <v>82606</v>
      </c>
    </row>
    <row r="9" spans="1:2" x14ac:dyDescent="0.25">
      <c r="A9" s="46">
        <v>2016</v>
      </c>
      <c r="B9" s="72">
        <v>89558</v>
      </c>
    </row>
    <row r="10" spans="1:2" x14ac:dyDescent="0.25">
      <c r="A10" s="46">
        <v>2017</v>
      </c>
      <c r="B10" s="72">
        <v>96726</v>
      </c>
    </row>
    <row r="11" spans="1:2" x14ac:dyDescent="0.25">
      <c r="A11" s="46">
        <v>2018</v>
      </c>
      <c r="B11" s="72">
        <v>104065</v>
      </c>
    </row>
    <row r="12" spans="1:2" x14ac:dyDescent="0.25">
      <c r="A12" s="82">
        <v>43556</v>
      </c>
      <c r="B12" s="72">
        <v>110028</v>
      </c>
    </row>
    <row r="13" spans="1:2" x14ac:dyDescent="0.25">
      <c r="A13" s="82"/>
      <c r="B13" s="72"/>
    </row>
    <row r="20" spans="1:2" x14ac:dyDescent="0.25">
      <c r="A20" s="46">
        <v>2013</v>
      </c>
      <c r="B20" s="72">
        <v>70246</v>
      </c>
    </row>
    <row r="21" spans="1:2" x14ac:dyDescent="0.25">
      <c r="A21" s="46">
        <v>2014</v>
      </c>
      <c r="B21" s="72">
        <v>77509</v>
      </c>
    </row>
    <row r="22" spans="1:2" x14ac:dyDescent="0.25">
      <c r="A22" s="46">
        <v>2015</v>
      </c>
      <c r="B22" s="72">
        <v>82606</v>
      </c>
    </row>
    <row r="23" spans="1:2" x14ac:dyDescent="0.25">
      <c r="A23" s="46">
        <v>2016</v>
      </c>
      <c r="B23" s="72">
        <v>89558</v>
      </c>
    </row>
    <row r="24" spans="1:2" x14ac:dyDescent="0.25">
      <c r="A24" s="46">
        <v>2017</v>
      </c>
      <c r="B24" s="72">
        <v>96726</v>
      </c>
    </row>
    <row r="25" spans="1:2" x14ac:dyDescent="0.25">
      <c r="A25" s="46">
        <v>2018</v>
      </c>
      <c r="B25" s="72">
        <v>104065</v>
      </c>
    </row>
    <row r="26" spans="1:2" x14ac:dyDescent="0.25">
      <c r="A26" s="82">
        <v>43466</v>
      </c>
      <c r="B26" s="72">
        <v>107717</v>
      </c>
    </row>
    <row r="27" spans="1:2" x14ac:dyDescent="0.25">
      <c r="A27" s="82">
        <v>43497</v>
      </c>
      <c r="B27" s="72">
        <v>109824</v>
      </c>
    </row>
    <row r="28" spans="1:2" x14ac:dyDescent="0.25">
      <c r="A28" s="82">
        <v>43525</v>
      </c>
      <c r="B28" s="72">
        <v>110474</v>
      </c>
    </row>
    <row r="29" spans="1:2" x14ac:dyDescent="0.25">
      <c r="A29" s="82">
        <v>43556</v>
      </c>
      <c r="B29" s="72">
        <v>110028</v>
      </c>
    </row>
    <row r="30" spans="1:2" x14ac:dyDescent="0.25">
      <c r="A30" s="45" t="s">
        <v>449</v>
      </c>
      <c r="B30" s="88">
        <f>B29/B28-1</f>
        <v>-4.0371490124373466E-3</v>
      </c>
    </row>
    <row r="31" spans="1:2" x14ac:dyDescent="0.25">
      <c r="A31" s="45" t="s">
        <v>450</v>
      </c>
      <c r="B31" s="72">
        <f>B29-B28</f>
        <v>-446</v>
      </c>
    </row>
    <row r="32" spans="1:2" x14ac:dyDescent="0.25">
      <c r="A32" s="45" t="s">
        <v>451</v>
      </c>
      <c r="B32" s="88">
        <f>B29/B25-1</f>
        <v>5.7300725508095951E-2</v>
      </c>
    </row>
    <row r="33" spans="1:2" x14ac:dyDescent="0.25">
      <c r="A33" s="45" t="s">
        <v>452</v>
      </c>
      <c r="B33" s="72">
        <f>B29-B25</f>
        <v>5963</v>
      </c>
    </row>
  </sheetData>
  <mergeCells count="1">
    <mergeCell ref="A3:B3"/>
  </mergeCells>
  <hyperlinks>
    <hyperlink ref="A3:B3" location="Índice!A1" display="Regresar al Índice"/>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Q22"/>
  <sheetViews>
    <sheetView workbookViewId="0">
      <selection activeCell="A2" sqref="A2"/>
    </sheetView>
  </sheetViews>
  <sheetFormatPr baseColWidth="10" defaultRowHeight="15" x14ac:dyDescent="0.25"/>
  <cols>
    <col min="1" max="1" width="22.7109375" style="46" customWidth="1"/>
    <col min="2" max="12" width="11.42578125" style="46"/>
    <col min="13" max="13" width="7.140625" style="46" bestFit="1" customWidth="1"/>
    <col min="14" max="16384" width="11.42578125" style="46"/>
  </cols>
  <sheetData>
    <row r="1" spans="1:17" x14ac:dyDescent="0.25">
      <c r="A1" s="258" t="s">
        <v>1344</v>
      </c>
    </row>
    <row r="2" spans="1:17" x14ac:dyDescent="0.25">
      <c r="A2" s="47" t="s">
        <v>335</v>
      </c>
      <c r="M2" s="82"/>
    </row>
    <row r="3" spans="1:17" x14ac:dyDescent="0.25">
      <c r="A3" s="292" t="s">
        <v>1327</v>
      </c>
      <c r="B3" s="292"/>
      <c r="L3" s="46" t="s">
        <v>336</v>
      </c>
      <c r="M3" s="82" t="s">
        <v>423</v>
      </c>
      <c r="N3" s="46" t="s">
        <v>424</v>
      </c>
      <c r="O3" s="46" t="s">
        <v>425</v>
      </c>
      <c r="P3" s="67" t="s">
        <v>426</v>
      </c>
    </row>
    <row r="4" spans="1:17" x14ac:dyDescent="0.25">
      <c r="L4" s="46" t="s">
        <v>453</v>
      </c>
      <c r="M4" s="46">
        <v>86566</v>
      </c>
      <c r="N4" s="46">
        <v>88534</v>
      </c>
      <c r="O4" s="46">
        <v>89154</v>
      </c>
      <c r="P4" s="67">
        <v>88781</v>
      </c>
    </row>
    <row r="5" spans="1:17" x14ac:dyDescent="0.25">
      <c r="A5" s="46" t="s">
        <v>446</v>
      </c>
      <c r="B5" s="70" t="s">
        <v>447</v>
      </c>
      <c r="L5" s="46" t="s">
        <v>454</v>
      </c>
      <c r="M5" s="46">
        <v>34</v>
      </c>
      <c r="N5" s="46">
        <v>34</v>
      </c>
      <c r="O5" s="46">
        <v>33</v>
      </c>
      <c r="P5" s="67">
        <v>33</v>
      </c>
    </row>
    <row r="6" spans="1:17" x14ac:dyDescent="0.25">
      <c r="A6" s="46" t="s">
        <v>455</v>
      </c>
      <c r="B6" s="77">
        <f>P4/$P$9</f>
        <v>0.80689460864507212</v>
      </c>
      <c r="C6" s="77"/>
      <c r="L6" s="46" t="s">
        <v>456</v>
      </c>
      <c r="M6" s="46">
        <v>20418</v>
      </c>
      <c r="N6" s="46">
        <v>20515</v>
      </c>
      <c r="O6" s="46">
        <v>20526</v>
      </c>
      <c r="P6" s="67">
        <v>20458</v>
      </c>
    </row>
    <row r="7" spans="1:17" x14ac:dyDescent="0.25">
      <c r="A7" s="46" t="s">
        <v>457</v>
      </c>
      <c r="B7" s="77">
        <f>P5/$P$9</f>
        <v>2.9992365579670628E-4</v>
      </c>
      <c r="C7" s="77"/>
      <c r="L7" s="46" t="s">
        <v>458</v>
      </c>
      <c r="M7" s="46">
        <v>224</v>
      </c>
      <c r="N7" s="46">
        <v>229</v>
      </c>
      <c r="O7" s="46">
        <v>225</v>
      </c>
      <c r="P7" s="67">
        <v>222</v>
      </c>
    </row>
    <row r="8" spans="1:17" x14ac:dyDescent="0.25">
      <c r="A8" s="46" t="s">
        <v>459</v>
      </c>
      <c r="B8" s="77">
        <f>P6/$P$9</f>
        <v>0.18593448940269749</v>
      </c>
      <c r="C8" s="77"/>
      <c r="L8" s="46" t="s">
        <v>460</v>
      </c>
      <c r="M8" s="46">
        <v>475</v>
      </c>
      <c r="N8" s="46">
        <v>512</v>
      </c>
      <c r="O8" s="46">
        <v>536</v>
      </c>
      <c r="P8" s="67">
        <v>534</v>
      </c>
    </row>
    <row r="9" spans="1:17" x14ac:dyDescent="0.25">
      <c r="A9" s="46" t="s">
        <v>461</v>
      </c>
      <c r="B9" s="77">
        <f>P7/$P$9</f>
        <v>2.0176682299051152E-3</v>
      </c>
      <c r="C9" s="77"/>
      <c r="L9" s="46" t="s">
        <v>438</v>
      </c>
      <c r="M9" s="46">
        <v>107717</v>
      </c>
      <c r="N9" s="46">
        <v>109824</v>
      </c>
      <c r="O9" s="46">
        <v>110474</v>
      </c>
      <c r="P9" s="67">
        <v>110028</v>
      </c>
    </row>
    <row r="10" spans="1:17" x14ac:dyDescent="0.25">
      <c r="A10" s="46" t="s">
        <v>462</v>
      </c>
      <c r="B10" s="77">
        <f>P8/$P$9</f>
        <v>4.8533100665285201E-3</v>
      </c>
      <c r="C10" s="77"/>
    </row>
    <row r="11" spans="1:17" x14ac:dyDescent="0.25">
      <c r="B11" s="86">
        <f>SUM(B6:B10)</f>
        <v>1</v>
      </c>
      <c r="C11" s="77"/>
    </row>
    <row r="16" spans="1:17" x14ac:dyDescent="0.25">
      <c r="M16" s="67"/>
      <c r="N16" s="67"/>
      <c r="O16" s="67"/>
      <c r="P16" s="67"/>
      <c r="Q16" s="67"/>
    </row>
    <row r="17" spans="13:17" x14ac:dyDescent="0.25">
      <c r="M17" s="67"/>
      <c r="N17" s="67"/>
      <c r="O17" s="67"/>
      <c r="P17" s="67"/>
      <c r="Q17" s="67"/>
    </row>
    <row r="18" spans="13:17" x14ac:dyDescent="0.25">
      <c r="M18" s="67"/>
      <c r="N18" s="67"/>
      <c r="O18" s="67"/>
      <c r="P18" s="67"/>
      <c r="Q18" s="67"/>
    </row>
    <row r="19" spans="13:17" x14ac:dyDescent="0.25">
      <c r="M19" s="67"/>
      <c r="N19" s="67"/>
      <c r="O19" s="67"/>
      <c r="P19" s="67"/>
      <c r="Q19" s="67"/>
    </row>
    <row r="20" spans="13:17" x14ac:dyDescent="0.25">
      <c r="M20" s="67"/>
      <c r="N20" s="67"/>
      <c r="O20" s="67"/>
      <c r="P20" s="67"/>
      <c r="Q20" s="67"/>
    </row>
    <row r="21" spans="13:17" x14ac:dyDescent="0.25">
      <c r="M21" s="67"/>
      <c r="N21" s="67"/>
      <c r="O21" s="67"/>
      <c r="P21" s="67"/>
      <c r="Q21" s="67"/>
    </row>
    <row r="22" spans="13:17" x14ac:dyDescent="0.25">
      <c r="M22" s="67"/>
      <c r="N22" s="67"/>
      <c r="O22" s="67"/>
      <c r="P22" s="67"/>
      <c r="Q22" s="67"/>
    </row>
  </sheetData>
  <mergeCells count="1">
    <mergeCell ref="A3:B3"/>
  </mergeCells>
  <hyperlinks>
    <hyperlink ref="A3:B3" location="Índice!A1" display="Regresar al Índic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F33"/>
  <sheetViews>
    <sheetView workbookViewId="0">
      <selection activeCell="A2" sqref="A2"/>
    </sheetView>
  </sheetViews>
  <sheetFormatPr baseColWidth="10" defaultRowHeight="15" x14ac:dyDescent="0.25"/>
  <cols>
    <col min="1" max="16384" width="11.42578125" style="46"/>
  </cols>
  <sheetData>
    <row r="1" spans="1:2" x14ac:dyDescent="0.25">
      <c r="A1" s="258" t="s">
        <v>1345</v>
      </c>
    </row>
    <row r="2" spans="1:2" x14ac:dyDescent="0.25">
      <c r="A2" s="47" t="s">
        <v>335</v>
      </c>
    </row>
    <row r="3" spans="1:2" x14ac:dyDescent="0.25">
      <c r="A3" s="292" t="s">
        <v>1327</v>
      </c>
      <c r="B3" s="292"/>
    </row>
    <row r="5" spans="1:2" x14ac:dyDescent="0.25">
      <c r="A5" s="46" t="s">
        <v>302</v>
      </c>
      <c r="B5" s="46" t="s">
        <v>448</v>
      </c>
    </row>
    <row r="6" spans="1:2" x14ac:dyDescent="0.25">
      <c r="A6" s="46">
        <v>2013</v>
      </c>
      <c r="B6" s="72">
        <v>347298</v>
      </c>
    </row>
    <row r="7" spans="1:2" x14ac:dyDescent="0.25">
      <c r="A7" s="46">
        <v>2014</v>
      </c>
      <c r="B7" s="72">
        <v>363344</v>
      </c>
    </row>
    <row r="8" spans="1:2" x14ac:dyDescent="0.25">
      <c r="A8" s="46">
        <v>2015</v>
      </c>
      <c r="B8" s="72">
        <v>385457</v>
      </c>
    </row>
    <row r="9" spans="1:2" x14ac:dyDescent="0.25">
      <c r="A9" s="46">
        <v>2016</v>
      </c>
      <c r="B9" s="72">
        <v>407270</v>
      </c>
    </row>
    <row r="10" spans="1:2" x14ac:dyDescent="0.25">
      <c r="A10" s="46">
        <v>2017</v>
      </c>
      <c r="B10" s="72">
        <v>435724</v>
      </c>
    </row>
    <row r="11" spans="1:2" x14ac:dyDescent="0.25">
      <c r="A11" s="46">
        <v>2018</v>
      </c>
      <c r="B11" s="72">
        <v>452017</v>
      </c>
    </row>
    <row r="12" spans="1:2" x14ac:dyDescent="0.25">
      <c r="A12" s="82">
        <v>43556</v>
      </c>
      <c r="B12" s="72">
        <v>459454</v>
      </c>
    </row>
    <row r="15" spans="1:2" x14ac:dyDescent="0.25">
      <c r="A15" s="45" t="s">
        <v>451</v>
      </c>
      <c r="B15" s="77">
        <f>B12/B11-1</f>
        <v>1.6452921018457189E-2</v>
      </c>
    </row>
    <row r="16" spans="1:2" x14ac:dyDescent="0.25">
      <c r="A16" s="45" t="s">
        <v>452</v>
      </c>
      <c r="B16" s="72">
        <f>B12-B11</f>
        <v>7437</v>
      </c>
    </row>
    <row r="19" spans="1:2" x14ac:dyDescent="0.25">
      <c r="B19" s="72"/>
    </row>
    <row r="20" spans="1:2" x14ac:dyDescent="0.25">
      <c r="B20" s="72"/>
    </row>
    <row r="21" spans="1:2" x14ac:dyDescent="0.25">
      <c r="A21" s="46">
        <v>2013</v>
      </c>
      <c r="B21" s="72">
        <v>347298</v>
      </c>
    </row>
    <row r="22" spans="1:2" x14ac:dyDescent="0.25">
      <c r="A22" s="46">
        <v>2014</v>
      </c>
      <c r="B22" s="72">
        <v>363344</v>
      </c>
    </row>
    <row r="23" spans="1:2" x14ac:dyDescent="0.25">
      <c r="A23" s="46">
        <v>2015</v>
      </c>
      <c r="B23" s="72">
        <v>385457</v>
      </c>
    </row>
    <row r="24" spans="1:2" x14ac:dyDescent="0.25">
      <c r="A24" s="46">
        <v>2016</v>
      </c>
      <c r="B24" s="72">
        <v>407270</v>
      </c>
    </row>
    <row r="25" spans="1:2" x14ac:dyDescent="0.25">
      <c r="A25" s="46">
        <v>2017</v>
      </c>
      <c r="B25" s="72">
        <v>435724</v>
      </c>
    </row>
    <row r="26" spans="1:2" x14ac:dyDescent="0.25">
      <c r="A26" s="46">
        <v>2018</v>
      </c>
      <c r="B26" s="72">
        <v>452017</v>
      </c>
    </row>
    <row r="27" spans="1:2" x14ac:dyDescent="0.25">
      <c r="A27" s="82">
        <v>43466</v>
      </c>
      <c r="B27" s="72">
        <v>454528</v>
      </c>
    </row>
    <row r="28" spans="1:2" x14ac:dyDescent="0.25">
      <c r="A28" s="82">
        <v>43497</v>
      </c>
      <c r="B28" s="72">
        <v>457311</v>
      </c>
    </row>
    <row r="29" spans="1:2" x14ac:dyDescent="0.25">
      <c r="A29" s="82">
        <v>43525</v>
      </c>
      <c r="B29" s="72">
        <v>458843</v>
      </c>
    </row>
    <row r="30" spans="1:2" x14ac:dyDescent="0.25">
      <c r="A30" s="82">
        <v>43556</v>
      </c>
      <c r="B30" s="72">
        <v>459454</v>
      </c>
    </row>
    <row r="32" spans="1:2" x14ac:dyDescent="0.25">
      <c r="A32" s="45" t="s">
        <v>449</v>
      </c>
    </row>
    <row r="33" spans="1:6" x14ac:dyDescent="0.25">
      <c r="A33" s="45" t="s">
        <v>450</v>
      </c>
      <c r="E33" s="46">
        <v>458843</v>
      </c>
      <c r="F33" s="46">
        <v>459454</v>
      </c>
    </row>
  </sheetData>
  <mergeCells count="1">
    <mergeCell ref="A3:B3"/>
  </mergeCells>
  <hyperlinks>
    <hyperlink ref="A3:B3" location="Índice!A1" display="Regresar al Índic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E40"/>
  <sheetViews>
    <sheetView workbookViewId="0">
      <selection activeCell="A2" sqref="A2"/>
    </sheetView>
  </sheetViews>
  <sheetFormatPr baseColWidth="10" defaultRowHeight="15" x14ac:dyDescent="0.25"/>
  <cols>
    <col min="1" max="1" width="97.5703125" style="46" customWidth="1"/>
    <col min="2" max="12" width="11.42578125" style="46"/>
    <col min="13" max="13" width="42.42578125" style="46" customWidth="1"/>
    <col min="14" max="14" width="20" style="46" customWidth="1"/>
    <col min="15" max="16384" width="11.42578125" style="46"/>
  </cols>
  <sheetData>
    <row r="1" spans="1:2" x14ac:dyDescent="0.25">
      <c r="A1" s="258" t="s">
        <v>1346</v>
      </c>
    </row>
    <row r="2" spans="1:2" x14ac:dyDescent="0.25">
      <c r="A2" s="46" t="s">
        <v>335</v>
      </c>
    </row>
    <row r="4" spans="1:2" x14ac:dyDescent="0.25">
      <c r="A4" s="45" t="s">
        <v>463</v>
      </c>
    </row>
    <row r="5" spans="1:2" x14ac:dyDescent="0.25">
      <c r="A5" s="47" t="s">
        <v>335</v>
      </c>
    </row>
    <row r="6" spans="1:2" x14ac:dyDescent="0.25">
      <c r="A6" s="292" t="s">
        <v>1327</v>
      </c>
      <c r="B6" s="292"/>
    </row>
    <row r="8" spans="1:2" x14ac:dyDescent="0.25">
      <c r="A8" s="46" t="s">
        <v>464</v>
      </c>
      <c r="B8" s="77"/>
    </row>
    <row r="9" spans="1:2" x14ac:dyDescent="0.25">
      <c r="A9" s="46" t="s">
        <v>465</v>
      </c>
      <c r="B9" s="77">
        <f>E31/$E$40</f>
        <v>0.19977190317202592</v>
      </c>
    </row>
    <row r="10" spans="1:2" x14ac:dyDescent="0.25">
      <c r="A10" s="46" t="s">
        <v>466</v>
      </c>
      <c r="B10" s="77">
        <f t="shared" ref="B10:B17" si="0">E32/$E$40</f>
        <v>0.14225145498787692</v>
      </c>
    </row>
    <row r="11" spans="1:2" x14ac:dyDescent="0.25">
      <c r="A11" s="46" t="s">
        <v>467</v>
      </c>
      <c r="B11" s="77">
        <f t="shared" si="0"/>
        <v>0.10233451009241404</v>
      </c>
    </row>
    <row r="12" spans="1:2" x14ac:dyDescent="0.25">
      <c r="A12" s="46" t="s">
        <v>468</v>
      </c>
      <c r="B12" s="77">
        <f t="shared" si="0"/>
        <v>9.0529193346885653E-2</v>
      </c>
    </row>
    <row r="13" spans="1:2" x14ac:dyDescent="0.25">
      <c r="A13" s="46" t="s">
        <v>469</v>
      </c>
      <c r="B13" s="77">
        <f t="shared" si="0"/>
        <v>8.7960927535727193E-2</v>
      </c>
    </row>
    <row r="14" spans="1:2" x14ac:dyDescent="0.25">
      <c r="A14" s="46" t="s">
        <v>470</v>
      </c>
      <c r="B14" s="77">
        <f t="shared" si="0"/>
        <v>6.2670038785166735E-2</v>
      </c>
    </row>
    <row r="15" spans="1:2" x14ac:dyDescent="0.25">
      <c r="A15" s="46" t="s">
        <v>471</v>
      </c>
      <c r="B15" s="77">
        <f t="shared" si="0"/>
        <v>4.3436339655330024E-2</v>
      </c>
    </row>
    <row r="16" spans="1:2" x14ac:dyDescent="0.25">
      <c r="A16" s="46" t="s">
        <v>472</v>
      </c>
      <c r="B16" s="77">
        <f t="shared" si="0"/>
        <v>4.2681095387133425E-2</v>
      </c>
    </row>
    <row r="17" spans="1:5" x14ac:dyDescent="0.25">
      <c r="A17" s="46" t="s">
        <v>473</v>
      </c>
      <c r="B17" s="77">
        <f t="shared" si="0"/>
        <v>0.22836453703744009</v>
      </c>
    </row>
    <row r="18" spans="1:5" x14ac:dyDescent="0.25">
      <c r="B18" s="77">
        <f>SUM(B9:B17)</f>
        <v>0.99999999999999989</v>
      </c>
    </row>
    <row r="30" spans="1:5" x14ac:dyDescent="0.25">
      <c r="A30" s="46" t="s">
        <v>336</v>
      </c>
      <c r="B30" s="46" t="s">
        <v>423</v>
      </c>
      <c r="C30" s="46" t="s">
        <v>424</v>
      </c>
      <c r="D30" s="46" t="s">
        <v>425</v>
      </c>
      <c r="E30" s="46" t="s">
        <v>426</v>
      </c>
    </row>
    <row r="31" spans="1:5" x14ac:dyDescent="0.25">
      <c r="A31" s="46" t="s">
        <v>465</v>
      </c>
      <c r="B31" s="46">
        <v>90166</v>
      </c>
      <c r="C31" s="46">
        <v>90460</v>
      </c>
      <c r="D31" s="46">
        <v>91354</v>
      </c>
      <c r="E31" s="46">
        <v>91786</v>
      </c>
    </row>
    <row r="32" spans="1:5" x14ac:dyDescent="0.25">
      <c r="A32" s="46" t="s">
        <v>466</v>
      </c>
      <c r="B32" s="46">
        <v>63492</v>
      </c>
      <c r="C32" s="46">
        <v>64337</v>
      </c>
      <c r="D32" s="46">
        <v>65077</v>
      </c>
      <c r="E32" s="46">
        <v>65358</v>
      </c>
    </row>
    <row r="33" spans="1:5" x14ac:dyDescent="0.25">
      <c r="A33" s="46" t="s">
        <v>467</v>
      </c>
      <c r="B33" s="46">
        <v>47145</v>
      </c>
      <c r="C33" s="46">
        <v>47021</v>
      </c>
      <c r="D33" s="46">
        <v>46760</v>
      </c>
      <c r="E33" s="46">
        <v>47018</v>
      </c>
    </row>
    <row r="34" spans="1:5" x14ac:dyDescent="0.25">
      <c r="A34" s="46" t="s">
        <v>468</v>
      </c>
      <c r="B34" s="46">
        <v>40996</v>
      </c>
      <c r="C34" s="46">
        <v>41417</v>
      </c>
      <c r="D34" s="46">
        <v>41394</v>
      </c>
      <c r="E34" s="46">
        <v>41594</v>
      </c>
    </row>
    <row r="35" spans="1:5" x14ac:dyDescent="0.25">
      <c r="A35" s="46" t="s">
        <v>469</v>
      </c>
      <c r="B35" s="46">
        <v>39621</v>
      </c>
      <c r="C35" s="46">
        <v>40291</v>
      </c>
      <c r="D35" s="46">
        <v>40491</v>
      </c>
      <c r="E35" s="46">
        <v>40414</v>
      </c>
    </row>
    <row r="36" spans="1:5" x14ac:dyDescent="0.25">
      <c r="A36" s="46" t="s">
        <v>470</v>
      </c>
      <c r="B36" s="46">
        <v>28858</v>
      </c>
      <c r="C36" s="46">
        <v>28890</v>
      </c>
      <c r="D36" s="46">
        <v>29143</v>
      </c>
      <c r="E36" s="46">
        <v>28794</v>
      </c>
    </row>
    <row r="37" spans="1:5" x14ac:dyDescent="0.25">
      <c r="A37" s="46" t="s">
        <v>471</v>
      </c>
      <c r="B37" s="46">
        <v>19774</v>
      </c>
      <c r="C37" s="46">
        <v>19891</v>
      </c>
      <c r="D37" s="46">
        <v>19745</v>
      </c>
      <c r="E37" s="46">
        <v>19957</v>
      </c>
    </row>
    <row r="38" spans="1:5" x14ac:dyDescent="0.25">
      <c r="A38" s="46" t="s">
        <v>472</v>
      </c>
      <c r="B38" s="46">
        <v>19547</v>
      </c>
      <c r="C38" s="46">
        <v>19529</v>
      </c>
      <c r="D38" s="46">
        <v>19413</v>
      </c>
      <c r="E38" s="46">
        <v>19610</v>
      </c>
    </row>
    <row r="39" spans="1:5" x14ac:dyDescent="0.25">
      <c r="A39" s="46" t="s">
        <v>473</v>
      </c>
      <c r="B39" s="46">
        <v>104929</v>
      </c>
      <c r="C39" s="46">
        <v>105475</v>
      </c>
      <c r="D39" s="46">
        <v>105466</v>
      </c>
      <c r="E39" s="46">
        <v>104923</v>
      </c>
    </row>
    <row r="40" spans="1:5" x14ac:dyDescent="0.25">
      <c r="A40" s="46" t="s">
        <v>441</v>
      </c>
      <c r="B40" s="46">
        <v>454528</v>
      </c>
      <c r="C40" s="46">
        <v>457311</v>
      </c>
      <c r="D40" s="46">
        <v>458843</v>
      </c>
      <c r="E40" s="46">
        <v>459454</v>
      </c>
    </row>
  </sheetData>
  <mergeCells count="1">
    <mergeCell ref="A6:B6"/>
  </mergeCells>
  <hyperlinks>
    <hyperlink ref="A6:B6" location="Índice!A1" display="Regresar al Índice"/>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C34"/>
  <sheetViews>
    <sheetView workbookViewId="0">
      <selection activeCell="A2" sqref="A2"/>
    </sheetView>
  </sheetViews>
  <sheetFormatPr baseColWidth="10" defaultRowHeight="15" x14ac:dyDescent="0.25"/>
  <cols>
    <col min="1" max="16384" width="11.42578125" style="46"/>
  </cols>
  <sheetData>
    <row r="1" spans="1:3" x14ac:dyDescent="0.25">
      <c r="A1" s="258" t="s">
        <v>1348</v>
      </c>
    </row>
    <row r="2" spans="1:3" x14ac:dyDescent="0.25">
      <c r="A2" s="47" t="s">
        <v>335</v>
      </c>
    </row>
    <row r="3" spans="1:3" x14ac:dyDescent="0.25">
      <c r="A3" s="292" t="s">
        <v>1327</v>
      </c>
      <c r="B3" s="292"/>
    </row>
    <row r="5" spans="1:3" x14ac:dyDescent="0.25">
      <c r="A5" s="46" t="s">
        <v>302</v>
      </c>
      <c r="B5" s="46" t="s">
        <v>448</v>
      </c>
    </row>
    <row r="6" spans="1:3" x14ac:dyDescent="0.25">
      <c r="A6" s="46">
        <v>2013</v>
      </c>
      <c r="B6" s="72">
        <v>282499</v>
      </c>
    </row>
    <row r="7" spans="1:3" x14ac:dyDescent="0.25">
      <c r="A7" s="46">
        <v>2014</v>
      </c>
      <c r="B7" s="72">
        <v>295797</v>
      </c>
    </row>
    <row r="8" spans="1:3" x14ac:dyDescent="0.25">
      <c r="A8" s="46">
        <v>2015</v>
      </c>
      <c r="B8" s="72">
        <v>312586</v>
      </c>
    </row>
    <row r="9" spans="1:3" x14ac:dyDescent="0.25">
      <c r="A9" s="46">
        <v>2016</v>
      </c>
      <c r="B9" s="72">
        <v>334254</v>
      </c>
    </row>
    <row r="10" spans="1:3" x14ac:dyDescent="0.25">
      <c r="A10" s="46">
        <v>2017</v>
      </c>
      <c r="B10" s="72">
        <v>343480</v>
      </c>
    </row>
    <row r="11" spans="1:3" x14ac:dyDescent="0.25">
      <c r="A11" s="46">
        <v>2018</v>
      </c>
      <c r="B11" s="72">
        <v>354114</v>
      </c>
    </row>
    <row r="12" spans="1:3" x14ac:dyDescent="0.25">
      <c r="A12" s="82">
        <v>43556</v>
      </c>
      <c r="B12" s="72">
        <v>354104</v>
      </c>
      <c r="C12" s="88">
        <f>B12/B11-1</f>
        <v>-2.8239493496395873E-5</v>
      </c>
    </row>
    <row r="15" spans="1:3" x14ac:dyDescent="0.25">
      <c r="B15" s="88"/>
    </row>
    <row r="16" spans="1:3" x14ac:dyDescent="0.25">
      <c r="B16" s="72"/>
    </row>
    <row r="17" spans="1:2" x14ac:dyDescent="0.25">
      <c r="B17" s="72"/>
    </row>
    <row r="18" spans="1:2" x14ac:dyDescent="0.25">
      <c r="B18" s="72"/>
    </row>
    <row r="19" spans="1:2" x14ac:dyDescent="0.25">
      <c r="B19" s="72"/>
    </row>
    <row r="20" spans="1:2" x14ac:dyDescent="0.25">
      <c r="A20" s="46">
        <v>2013</v>
      </c>
      <c r="B20" s="72">
        <v>282499</v>
      </c>
    </row>
    <row r="21" spans="1:2" x14ac:dyDescent="0.25">
      <c r="A21" s="46">
        <v>2014</v>
      </c>
      <c r="B21" s="72">
        <v>295797</v>
      </c>
    </row>
    <row r="22" spans="1:2" x14ac:dyDescent="0.25">
      <c r="A22" s="46">
        <v>2015</v>
      </c>
      <c r="B22" s="72">
        <v>312586</v>
      </c>
    </row>
    <row r="23" spans="1:2" x14ac:dyDescent="0.25">
      <c r="A23" s="46">
        <v>2016</v>
      </c>
      <c r="B23" s="72">
        <v>334254</v>
      </c>
    </row>
    <row r="24" spans="1:2" x14ac:dyDescent="0.25">
      <c r="A24" s="46">
        <v>2017</v>
      </c>
      <c r="B24" s="72">
        <v>343480</v>
      </c>
    </row>
    <row r="25" spans="1:2" x14ac:dyDescent="0.25">
      <c r="A25" s="46">
        <v>2018</v>
      </c>
      <c r="B25" s="72">
        <v>354114</v>
      </c>
    </row>
    <row r="26" spans="1:2" x14ac:dyDescent="0.25">
      <c r="A26" s="82">
        <v>43466</v>
      </c>
      <c r="B26" s="72">
        <v>354545</v>
      </c>
    </row>
    <row r="27" spans="1:2" x14ac:dyDescent="0.25">
      <c r="A27" s="82">
        <v>43497</v>
      </c>
      <c r="B27" s="72">
        <v>354178</v>
      </c>
    </row>
    <row r="28" spans="1:2" x14ac:dyDescent="0.25">
      <c r="A28" s="82">
        <v>43525</v>
      </c>
      <c r="B28" s="72">
        <v>353953</v>
      </c>
    </row>
    <row r="29" spans="1:2" x14ac:dyDescent="0.25">
      <c r="A29" s="82">
        <v>43556</v>
      </c>
      <c r="B29" s="72">
        <v>354104</v>
      </c>
    </row>
    <row r="31" spans="1:2" x14ac:dyDescent="0.25">
      <c r="A31" s="45" t="s">
        <v>449</v>
      </c>
      <c r="B31" s="88">
        <f>B29/B28-1</f>
        <v>4.2661031266866267E-4</v>
      </c>
    </row>
    <row r="32" spans="1:2" x14ac:dyDescent="0.25">
      <c r="A32" s="45" t="s">
        <v>450</v>
      </c>
      <c r="B32" s="72">
        <f>B29-B28</f>
        <v>151</v>
      </c>
    </row>
    <row r="33" spans="1:2" x14ac:dyDescent="0.25">
      <c r="A33" s="45" t="s">
        <v>451</v>
      </c>
      <c r="B33" s="88">
        <f>B29/B25-1</f>
        <v>-2.8239493496395873E-5</v>
      </c>
    </row>
    <row r="34" spans="1:2" x14ac:dyDescent="0.25">
      <c r="A34" s="45" t="s">
        <v>452</v>
      </c>
      <c r="B34" s="72">
        <f>B29-B25</f>
        <v>-10</v>
      </c>
    </row>
  </sheetData>
  <mergeCells count="1">
    <mergeCell ref="A3:B3"/>
  </mergeCells>
  <hyperlinks>
    <hyperlink ref="A3:B3" location="Índice!A1" display="Regresar al Índic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E33"/>
  <sheetViews>
    <sheetView workbookViewId="0">
      <selection activeCell="A2" sqref="A2"/>
    </sheetView>
  </sheetViews>
  <sheetFormatPr baseColWidth="10" defaultRowHeight="15" x14ac:dyDescent="0.25"/>
  <cols>
    <col min="1" max="1" width="68.140625" style="46" customWidth="1"/>
    <col min="2" max="16384" width="11.42578125" style="46"/>
  </cols>
  <sheetData>
    <row r="1" spans="1:2" x14ac:dyDescent="0.25">
      <c r="A1" s="258" t="s">
        <v>1347</v>
      </c>
    </row>
    <row r="2" spans="1:2" x14ac:dyDescent="0.25">
      <c r="A2" s="47" t="s">
        <v>335</v>
      </c>
    </row>
    <row r="3" spans="1:2" x14ac:dyDescent="0.25">
      <c r="A3" s="292" t="s">
        <v>1327</v>
      </c>
      <c r="B3" s="292"/>
    </row>
    <row r="5" spans="1:2" x14ac:dyDescent="0.25">
      <c r="A5" s="46" t="s">
        <v>464</v>
      </c>
    </row>
    <row r="6" spans="1:2" x14ac:dyDescent="0.25">
      <c r="A6" s="46" t="s">
        <v>474</v>
      </c>
      <c r="B6" s="77">
        <f>E24/$E$33</f>
        <v>0.18897837923321961</v>
      </c>
    </row>
    <row r="7" spans="1:2" x14ac:dyDescent="0.25">
      <c r="A7" s="46" t="s">
        <v>475</v>
      </c>
      <c r="B7" s="77">
        <f t="shared" ref="B7:B14" si="0">E25/$E$33</f>
        <v>4.844057113164494E-2</v>
      </c>
    </row>
    <row r="8" spans="1:2" x14ac:dyDescent="0.25">
      <c r="A8" s="46" t="s">
        <v>476</v>
      </c>
      <c r="B8" s="77">
        <f t="shared" si="0"/>
        <v>7.9262024715902671E-2</v>
      </c>
    </row>
    <row r="9" spans="1:2" x14ac:dyDescent="0.25">
      <c r="A9" s="46" t="s">
        <v>477</v>
      </c>
      <c r="B9" s="77">
        <f t="shared" si="0"/>
        <v>5.7138580755936107E-2</v>
      </c>
    </row>
    <row r="10" spans="1:2" x14ac:dyDescent="0.25">
      <c r="A10" s="46" t="s">
        <v>478</v>
      </c>
      <c r="B10" s="77">
        <f t="shared" si="0"/>
        <v>3.2736145313241309E-2</v>
      </c>
    </row>
    <row r="11" spans="1:2" x14ac:dyDescent="0.25">
      <c r="A11" s="46" t="s">
        <v>479</v>
      </c>
      <c r="B11" s="77">
        <f t="shared" si="0"/>
        <v>0.12790310191356211</v>
      </c>
    </row>
    <row r="12" spans="1:2" x14ac:dyDescent="0.25">
      <c r="A12" s="46" t="s">
        <v>480</v>
      </c>
      <c r="B12" s="77">
        <f t="shared" si="0"/>
        <v>0.14789722793303661</v>
      </c>
    </row>
    <row r="13" spans="1:2" x14ac:dyDescent="0.25">
      <c r="A13" s="46" t="s">
        <v>481</v>
      </c>
      <c r="B13" s="77">
        <f t="shared" si="0"/>
        <v>0.18251982468427355</v>
      </c>
    </row>
    <row r="14" spans="1:2" x14ac:dyDescent="0.25">
      <c r="A14" s="46" t="s">
        <v>482</v>
      </c>
      <c r="B14" s="77">
        <f t="shared" si="0"/>
        <v>0.13512414431918307</v>
      </c>
    </row>
    <row r="15" spans="1:2" x14ac:dyDescent="0.25">
      <c r="A15" s="46" t="s">
        <v>326</v>
      </c>
      <c r="B15" s="86">
        <f>SUM(B6:B14)</f>
        <v>0.99999999999999989</v>
      </c>
    </row>
    <row r="23" spans="1:5" x14ac:dyDescent="0.25">
      <c r="A23" s="46" t="s">
        <v>336</v>
      </c>
      <c r="B23" s="46" t="s">
        <v>423</v>
      </c>
      <c r="C23" s="46" t="s">
        <v>424</v>
      </c>
      <c r="D23" s="46" t="s">
        <v>425</v>
      </c>
      <c r="E23" s="46" t="s">
        <v>426</v>
      </c>
    </row>
    <row r="24" spans="1:5" x14ac:dyDescent="0.25">
      <c r="A24" s="46" t="s">
        <v>474</v>
      </c>
      <c r="B24" s="46">
        <v>66527</v>
      </c>
      <c r="C24" s="46">
        <v>66279</v>
      </c>
      <c r="D24" s="46">
        <v>66184</v>
      </c>
      <c r="E24" s="46">
        <v>66918</v>
      </c>
    </row>
    <row r="25" spans="1:5" x14ac:dyDescent="0.25">
      <c r="A25" s="46" t="s">
        <v>475</v>
      </c>
      <c r="B25" s="46">
        <v>17765</v>
      </c>
      <c r="C25" s="46">
        <v>17668</v>
      </c>
      <c r="D25" s="46">
        <v>17871</v>
      </c>
      <c r="E25" s="46">
        <v>17153</v>
      </c>
    </row>
    <row r="26" spans="1:5" x14ac:dyDescent="0.25">
      <c r="A26" s="46" t="s">
        <v>476</v>
      </c>
      <c r="B26" s="46">
        <v>28283</v>
      </c>
      <c r="C26" s="46">
        <v>28464</v>
      </c>
      <c r="D26" s="46">
        <v>28488</v>
      </c>
      <c r="E26" s="46">
        <v>28067</v>
      </c>
    </row>
    <row r="27" spans="1:5" x14ac:dyDescent="0.25">
      <c r="A27" s="46" t="s">
        <v>477</v>
      </c>
      <c r="B27" s="46">
        <v>19860</v>
      </c>
      <c r="C27" s="46">
        <v>20134</v>
      </c>
      <c r="D27" s="46">
        <v>20241</v>
      </c>
      <c r="E27" s="46">
        <v>20233</v>
      </c>
    </row>
    <row r="28" spans="1:5" x14ac:dyDescent="0.25">
      <c r="A28" s="46" t="s">
        <v>478</v>
      </c>
      <c r="B28" s="46">
        <v>12235</v>
      </c>
      <c r="C28" s="46">
        <v>11269</v>
      </c>
      <c r="D28" s="46">
        <v>11289</v>
      </c>
      <c r="E28" s="46">
        <v>11592</v>
      </c>
    </row>
    <row r="29" spans="1:5" x14ac:dyDescent="0.25">
      <c r="A29" s="46" t="s">
        <v>479</v>
      </c>
      <c r="B29" s="46">
        <v>44002</v>
      </c>
      <c r="C29" s="46">
        <v>44471</v>
      </c>
      <c r="D29" s="46">
        <v>44597</v>
      </c>
      <c r="E29" s="46">
        <v>45291</v>
      </c>
    </row>
    <row r="30" spans="1:5" x14ac:dyDescent="0.25">
      <c r="A30" s="46" t="s">
        <v>480</v>
      </c>
      <c r="B30" s="46">
        <v>51579</v>
      </c>
      <c r="C30" s="46">
        <v>51415</v>
      </c>
      <c r="D30" s="46">
        <v>51534</v>
      </c>
      <c r="E30" s="46">
        <v>52371</v>
      </c>
    </row>
    <row r="31" spans="1:5" x14ac:dyDescent="0.25">
      <c r="A31" s="46" t="s">
        <v>481</v>
      </c>
      <c r="B31" s="46">
        <v>65864</v>
      </c>
      <c r="C31" s="46">
        <v>66092</v>
      </c>
      <c r="D31" s="46">
        <v>65412</v>
      </c>
      <c r="E31" s="46">
        <v>64631</v>
      </c>
    </row>
    <row r="32" spans="1:5" x14ac:dyDescent="0.25">
      <c r="A32" s="46" t="s">
        <v>482</v>
      </c>
      <c r="B32" s="46">
        <v>48430</v>
      </c>
      <c r="C32" s="46">
        <v>48386</v>
      </c>
      <c r="D32" s="46">
        <v>48337</v>
      </c>
      <c r="E32" s="46">
        <v>47848</v>
      </c>
    </row>
    <row r="33" spans="1:5" x14ac:dyDescent="0.25">
      <c r="A33" s="46" t="s">
        <v>326</v>
      </c>
      <c r="B33" s="46">
        <v>354545</v>
      </c>
      <c r="C33" s="46">
        <v>354178</v>
      </c>
      <c r="D33" s="46">
        <v>353953</v>
      </c>
      <c r="E33" s="46">
        <v>354104</v>
      </c>
    </row>
  </sheetData>
  <mergeCells count="1">
    <mergeCell ref="A3:B3"/>
  </mergeCells>
  <hyperlinks>
    <hyperlink ref="A3:B3" location="Índice!A1" display="Regresar al Índic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C34"/>
  <sheetViews>
    <sheetView workbookViewId="0">
      <selection activeCell="A2" sqref="A2"/>
    </sheetView>
  </sheetViews>
  <sheetFormatPr baseColWidth="10" defaultRowHeight="15" x14ac:dyDescent="0.25"/>
  <cols>
    <col min="1" max="16384" width="11.42578125" style="46"/>
  </cols>
  <sheetData>
    <row r="1" spans="1:3" x14ac:dyDescent="0.25">
      <c r="A1" s="47" t="s">
        <v>1349</v>
      </c>
    </row>
    <row r="2" spans="1:3" x14ac:dyDescent="0.25">
      <c r="A2" s="47" t="s">
        <v>335</v>
      </c>
    </row>
    <row r="3" spans="1:3" x14ac:dyDescent="0.25">
      <c r="A3" s="292" t="s">
        <v>1327</v>
      </c>
      <c r="B3" s="292"/>
    </row>
    <row r="5" spans="1:3" x14ac:dyDescent="0.25">
      <c r="A5" s="46" t="s">
        <v>302</v>
      </c>
      <c r="B5" s="46" t="s">
        <v>448</v>
      </c>
    </row>
    <row r="6" spans="1:3" x14ac:dyDescent="0.25">
      <c r="A6" s="46">
        <v>2013</v>
      </c>
      <c r="B6" s="72">
        <v>523456</v>
      </c>
    </row>
    <row r="7" spans="1:3" x14ac:dyDescent="0.25">
      <c r="A7" s="46">
        <v>2014</v>
      </c>
      <c r="B7" s="72">
        <v>540644</v>
      </c>
    </row>
    <row r="8" spans="1:3" x14ac:dyDescent="0.25">
      <c r="A8" s="46">
        <v>2015</v>
      </c>
      <c r="B8" s="72">
        <v>551836</v>
      </c>
    </row>
    <row r="9" spans="1:3" x14ac:dyDescent="0.25">
      <c r="A9" s="46">
        <v>2016</v>
      </c>
      <c r="B9" s="72">
        <v>575641</v>
      </c>
    </row>
    <row r="10" spans="1:3" x14ac:dyDescent="0.25">
      <c r="A10" s="46">
        <v>2017</v>
      </c>
      <c r="B10" s="72">
        <v>605107</v>
      </c>
    </row>
    <row r="11" spans="1:3" x14ac:dyDescent="0.25">
      <c r="A11" s="46">
        <v>2018</v>
      </c>
      <c r="B11" s="72">
        <v>614655</v>
      </c>
    </row>
    <row r="12" spans="1:3" x14ac:dyDescent="0.25">
      <c r="A12" s="82">
        <v>43556</v>
      </c>
      <c r="B12" s="72">
        <v>630802</v>
      </c>
      <c r="C12" s="77">
        <f>B12/B11-1</f>
        <v>2.6270021394115384E-2</v>
      </c>
    </row>
    <row r="14" spans="1:3" x14ac:dyDescent="0.25">
      <c r="A14" s="82"/>
      <c r="B14" s="72"/>
      <c r="C14" s="77"/>
    </row>
    <row r="15" spans="1:3" x14ac:dyDescent="0.25">
      <c r="B15" s="77"/>
    </row>
    <row r="18" spans="1:2" x14ac:dyDescent="0.25">
      <c r="B18" s="72"/>
    </row>
    <row r="19" spans="1:2" x14ac:dyDescent="0.25">
      <c r="B19" s="72"/>
    </row>
    <row r="20" spans="1:2" x14ac:dyDescent="0.25">
      <c r="A20" s="46">
        <v>2013</v>
      </c>
      <c r="B20" s="72">
        <v>523456</v>
      </c>
    </row>
    <row r="21" spans="1:2" x14ac:dyDescent="0.25">
      <c r="A21" s="46">
        <v>2014</v>
      </c>
      <c r="B21" s="72">
        <v>540644</v>
      </c>
    </row>
    <row r="22" spans="1:2" x14ac:dyDescent="0.25">
      <c r="A22" s="46">
        <v>2015</v>
      </c>
      <c r="B22" s="72">
        <v>551836</v>
      </c>
    </row>
    <row r="23" spans="1:2" x14ac:dyDescent="0.25">
      <c r="A23" s="46">
        <v>2016</v>
      </c>
      <c r="B23" s="72">
        <v>575641</v>
      </c>
    </row>
    <row r="24" spans="1:2" x14ac:dyDescent="0.25">
      <c r="A24" s="46">
        <v>2017</v>
      </c>
      <c r="B24" s="72">
        <v>605107</v>
      </c>
    </row>
    <row r="25" spans="1:2" x14ac:dyDescent="0.25">
      <c r="A25" s="46">
        <v>2018</v>
      </c>
      <c r="B25" s="72">
        <v>614655</v>
      </c>
    </row>
    <row r="26" spans="1:2" x14ac:dyDescent="0.25">
      <c r="A26" s="82">
        <v>43466</v>
      </c>
      <c r="B26" s="72">
        <v>619635</v>
      </c>
    </row>
    <row r="27" spans="1:2" x14ac:dyDescent="0.25">
      <c r="A27" s="82">
        <v>43497</v>
      </c>
      <c r="B27" s="72">
        <v>626050</v>
      </c>
    </row>
    <row r="28" spans="1:2" x14ac:dyDescent="0.25">
      <c r="A28" s="82">
        <v>43525</v>
      </c>
      <c r="B28" s="72">
        <v>628435</v>
      </c>
    </row>
    <row r="29" spans="1:2" x14ac:dyDescent="0.25">
      <c r="A29" s="82">
        <v>43556</v>
      </c>
      <c r="B29" s="72">
        <v>630802</v>
      </c>
    </row>
    <row r="31" spans="1:2" x14ac:dyDescent="0.25">
      <c r="A31" s="45" t="s">
        <v>449</v>
      </c>
      <c r="B31" s="88">
        <f>B29/B28-1</f>
        <v>3.7664993197388252E-3</v>
      </c>
    </row>
    <row r="32" spans="1:2" x14ac:dyDescent="0.25">
      <c r="A32" s="45" t="s">
        <v>450</v>
      </c>
      <c r="B32" s="72">
        <f>B29-B28</f>
        <v>2367</v>
      </c>
    </row>
    <row r="33" spans="1:2" x14ac:dyDescent="0.25">
      <c r="A33" s="45" t="s">
        <v>451</v>
      </c>
      <c r="B33" s="88">
        <f>B29/B25-1</f>
        <v>2.6270021394115384E-2</v>
      </c>
    </row>
    <row r="34" spans="1:2" x14ac:dyDescent="0.25">
      <c r="A34" s="45" t="s">
        <v>452</v>
      </c>
      <c r="B34" s="72">
        <f>B29-B25</f>
        <v>16147</v>
      </c>
    </row>
  </sheetData>
  <mergeCells count="1">
    <mergeCell ref="A3:B3"/>
  </mergeCells>
  <hyperlinks>
    <hyperlink ref="A3:B3" location="Índice!A1" display="Regresar al Índic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14"/>
  <sheetViews>
    <sheetView workbookViewId="0">
      <selection activeCell="A3" sqref="A3:B3"/>
    </sheetView>
  </sheetViews>
  <sheetFormatPr baseColWidth="10" defaultRowHeight="15" x14ac:dyDescent="0.25"/>
  <cols>
    <col min="1" max="1" width="20" style="46" customWidth="1"/>
    <col min="2" max="4" width="11.42578125" style="46"/>
    <col min="5" max="5" width="14.85546875" style="46" customWidth="1"/>
    <col min="6" max="6" width="13.7109375" style="46" customWidth="1"/>
    <col min="7" max="16384" width="11.42578125" style="46"/>
  </cols>
  <sheetData>
    <row r="1" spans="1:8" x14ac:dyDescent="0.25">
      <c r="A1" s="45" t="s">
        <v>1281</v>
      </c>
    </row>
    <row r="2" spans="1:8" x14ac:dyDescent="0.25">
      <c r="A2" s="47" t="s">
        <v>318</v>
      </c>
    </row>
    <row r="3" spans="1:8" x14ac:dyDescent="0.25">
      <c r="A3" s="292" t="s">
        <v>1327</v>
      </c>
      <c r="B3" s="292"/>
    </row>
    <row r="5" spans="1:8" ht="60.75" thickBot="1" x14ac:dyDescent="0.3">
      <c r="A5" s="48" t="s">
        <v>319</v>
      </c>
      <c r="B5" s="49" t="s">
        <v>320</v>
      </c>
      <c r="C5" s="50" t="s">
        <v>321</v>
      </c>
      <c r="D5" s="48" t="s">
        <v>322</v>
      </c>
      <c r="E5" s="48" t="s">
        <v>323</v>
      </c>
      <c r="F5" s="48" t="s">
        <v>324</v>
      </c>
    </row>
    <row r="6" spans="1:8" ht="34.5" customHeight="1" thickBot="1" x14ac:dyDescent="0.3">
      <c r="A6" s="51" t="s">
        <v>325</v>
      </c>
      <c r="B6" s="52">
        <v>104065</v>
      </c>
      <c r="C6" s="52">
        <v>110028</v>
      </c>
      <c r="D6" s="52">
        <f>C6-B6</f>
        <v>5963</v>
      </c>
      <c r="E6" s="53">
        <f>C6/B6-1</f>
        <v>5.7300725508095951E-2</v>
      </c>
      <c r="F6" s="53">
        <f>D6/$D$14</f>
        <v>0.15811523877707953</v>
      </c>
      <c r="H6" s="54"/>
    </row>
    <row r="7" spans="1:8" ht="15.75" thickBot="1" x14ac:dyDescent="0.3">
      <c r="A7" s="55" t="s">
        <v>326</v>
      </c>
      <c r="B7" s="52">
        <v>354114</v>
      </c>
      <c r="C7" s="52">
        <v>354104</v>
      </c>
      <c r="D7" s="52">
        <f t="shared" ref="D7:D14" si="0">C7-B7</f>
        <v>-10</v>
      </c>
      <c r="E7" s="53">
        <f t="shared" ref="E7:E14" si="1">C7/B7-1</f>
        <v>-2.8239493496395873E-5</v>
      </c>
      <c r="F7" s="53">
        <f t="shared" ref="F7:F13" si="2">D7/$D$14</f>
        <v>-2.6516055471588045E-4</v>
      </c>
      <c r="H7" s="54"/>
    </row>
    <row r="8" spans="1:8" ht="15.75" thickBot="1" x14ac:dyDescent="0.3">
      <c r="A8" s="55" t="s">
        <v>327</v>
      </c>
      <c r="B8" s="52">
        <v>141254</v>
      </c>
      <c r="C8" s="52">
        <v>147972</v>
      </c>
      <c r="D8" s="52">
        <f t="shared" si="0"/>
        <v>6718</v>
      </c>
      <c r="E8" s="53">
        <f t="shared" si="1"/>
        <v>4.7559715123111523E-2</v>
      </c>
      <c r="F8" s="53">
        <f t="shared" si="2"/>
        <v>0.1781348606581285</v>
      </c>
      <c r="H8" s="54"/>
    </row>
    <row r="9" spans="1:8" ht="26.25" thickBot="1" x14ac:dyDescent="0.3">
      <c r="A9" s="51" t="s">
        <v>328</v>
      </c>
      <c r="B9" s="52">
        <v>9458</v>
      </c>
      <c r="C9" s="52">
        <v>9598</v>
      </c>
      <c r="D9" s="52">
        <f t="shared" si="0"/>
        <v>140</v>
      </c>
      <c r="E9" s="53">
        <f t="shared" si="1"/>
        <v>1.4802283780926295E-2</v>
      </c>
      <c r="F9" s="53">
        <f t="shared" si="2"/>
        <v>3.7122477660223264E-3</v>
      </c>
      <c r="H9" s="54"/>
    </row>
    <row r="10" spans="1:8" ht="15.75" thickBot="1" x14ac:dyDescent="0.3">
      <c r="A10" s="55" t="s">
        <v>329</v>
      </c>
      <c r="B10" s="52">
        <v>452017</v>
      </c>
      <c r="C10" s="52">
        <v>459454</v>
      </c>
      <c r="D10" s="52">
        <f t="shared" si="0"/>
        <v>7437</v>
      </c>
      <c r="E10" s="53">
        <f t="shared" si="1"/>
        <v>1.6452921018457189E-2</v>
      </c>
      <c r="F10" s="53">
        <f t="shared" si="2"/>
        <v>0.19719990454220029</v>
      </c>
      <c r="H10" s="54"/>
    </row>
    <row r="11" spans="1:8" ht="15.75" thickBot="1" x14ac:dyDescent="0.3">
      <c r="A11" s="55" t="s">
        <v>330</v>
      </c>
      <c r="B11" s="52">
        <v>2703</v>
      </c>
      <c r="C11" s="52">
        <v>2801</v>
      </c>
      <c r="D11" s="52">
        <f t="shared" si="0"/>
        <v>98</v>
      </c>
      <c r="E11" s="53">
        <f t="shared" si="1"/>
        <v>3.6256011838697644E-2</v>
      </c>
      <c r="F11" s="53">
        <f t="shared" si="2"/>
        <v>2.5985734362156286E-3</v>
      </c>
      <c r="H11" s="54"/>
    </row>
    <row r="12" spans="1:8" ht="15.75" thickBot="1" x14ac:dyDescent="0.3">
      <c r="A12" s="55" t="s">
        <v>331</v>
      </c>
      <c r="B12" s="52">
        <v>614655</v>
      </c>
      <c r="C12" s="52">
        <v>630802</v>
      </c>
      <c r="D12" s="52">
        <f t="shared" si="0"/>
        <v>16147</v>
      </c>
      <c r="E12" s="53">
        <f t="shared" si="1"/>
        <v>2.6270021394115384E-2</v>
      </c>
      <c r="F12" s="53">
        <f t="shared" si="2"/>
        <v>0.42815474769973216</v>
      </c>
      <c r="H12" s="54"/>
    </row>
    <row r="13" spans="1:8" ht="15.75" thickBot="1" x14ac:dyDescent="0.3">
      <c r="A13" s="55" t="s">
        <v>332</v>
      </c>
      <c r="B13" s="52">
        <v>82734</v>
      </c>
      <c r="C13" s="52">
        <v>83954</v>
      </c>
      <c r="D13" s="52">
        <f t="shared" si="0"/>
        <v>1220</v>
      </c>
      <c r="E13" s="53">
        <f t="shared" si="1"/>
        <v>1.4746053617617827E-2</v>
      </c>
      <c r="F13" s="53">
        <f t="shared" si="2"/>
        <v>3.2349587675337417E-2</v>
      </c>
      <c r="H13" s="54"/>
    </row>
    <row r="14" spans="1:8" ht="15.75" thickBot="1" x14ac:dyDescent="0.3">
      <c r="A14" s="56" t="s">
        <v>307</v>
      </c>
      <c r="B14" s="57">
        <v>1761000</v>
      </c>
      <c r="C14" s="57">
        <v>1798713</v>
      </c>
      <c r="D14" s="57">
        <f t="shared" si="0"/>
        <v>37713</v>
      </c>
      <c r="E14" s="58">
        <f t="shared" si="1"/>
        <v>2.1415672913117634E-2</v>
      </c>
      <c r="F14" s="58">
        <f>SUM(F6:F13)</f>
        <v>1</v>
      </c>
      <c r="H14" s="54"/>
    </row>
  </sheetData>
  <mergeCells count="1">
    <mergeCell ref="A3:B3"/>
  </mergeCells>
  <hyperlinks>
    <hyperlink ref="A3:B3" location="Índice!A1" display="Regresar al Í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E56"/>
  <sheetViews>
    <sheetView topLeftCell="B1" workbookViewId="0">
      <selection activeCell="B2" sqref="B2"/>
    </sheetView>
  </sheetViews>
  <sheetFormatPr baseColWidth="10" defaultRowHeight="15" x14ac:dyDescent="0.25"/>
  <cols>
    <col min="1" max="1" width="73.5703125" style="46" bestFit="1" customWidth="1"/>
    <col min="2" max="16384" width="11.42578125" style="46"/>
  </cols>
  <sheetData>
    <row r="1" spans="1:3" x14ac:dyDescent="0.25">
      <c r="A1" s="45" t="s">
        <v>483</v>
      </c>
      <c r="B1" s="258" t="s">
        <v>1350</v>
      </c>
    </row>
    <row r="2" spans="1:3" x14ac:dyDescent="0.25">
      <c r="A2" s="47" t="s">
        <v>335</v>
      </c>
      <c r="B2" s="46" t="s">
        <v>335</v>
      </c>
    </row>
    <row r="3" spans="1:3" x14ac:dyDescent="0.25">
      <c r="B3" s="292" t="s">
        <v>1327</v>
      </c>
      <c r="C3" s="292"/>
    </row>
    <row r="5" spans="1:3" x14ac:dyDescent="0.25">
      <c r="A5" s="46" t="s">
        <v>446</v>
      </c>
      <c r="B5" s="46" t="s">
        <v>447</v>
      </c>
    </row>
    <row r="6" spans="1:3" x14ac:dyDescent="0.25">
      <c r="A6" s="46" t="s">
        <v>484</v>
      </c>
      <c r="B6" s="77">
        <f>E28/$E$39</f>
        <v>0.29588365287364338</v>
      </c>
    </row>
    <row r="7" spans="1:3" x14ac:dyDescent="0.25">
      <c r="A7" s="46" t="s">
        <v>485</v>
      </c>
      <c r="B7" s="77">
        <f t="shared" ref="B7:B16" si="0">E29/$E$39</f>
        <v>0.28988176955684986</v>
      </c>
    </row>
    <row r="8" spans="1:3" x14ac:dyDescent="0.25">
      <c r="A8" s="46" t="s">
        <v>486</v>
      </c>
      <c r="B8" s="77">
        <f t="shared" si="0"/>
        <v>8.336213265018183E-2</v>
      </c>
    </row>
    <row r="9" spans="1:3" x14ac:dyDescent="0.25">
      <c r="A9" s="46" t="s">
        <v>487</v>
      </c>
      <c r="B9" s="77">
        <f t="shared" si="0"/>
        <v>7.9761953830203458E-2</v>
      </c>
    </row>
    <row r="10" spans="1:3" x14ac:dyDescent="0.25">
      <c r="A10" s="46" t="s">
        <v>488</v>
      </c>
      <c r="B10" s="77">
        <f t="shared" si="0"/>
        <v>7.3807629018297335E-2</v>
      </c>
    </row>
    <row r="11" spans="1:3" x14ac:dyDescent="0.25">
      <c r="A11" s="46" t="s">
        <v>489</v>
      </c>
      <c r="B11" s="77">
        <f t="shared" si="0"/>
        <v>4.8183106584950584E-2</v>
      </c>
    </row>
    <row r="12" spans="1:3" x14ac:dyDescent="0.25">
      <c r="A12" s="46" t="s">
        <v>490</v>
      </c>
      <c r="B12" s="77">
        <f t="shared" si="0"/>
        <v>3.9299177871978848E-2</v>
      </c>
    </row>
    <row r="13" spans="1:3" x14ac:dyDescent="0.25">
      <c r="A13" s="46" t="s">
        <v>491</v>
      </c>
      <c r="B13" s="77">
        <f t="shared" si="0"/>
        <v>2.9757356508064336E-2</v>
      </c>
    </row>
    <row r="14" spans="1:3" x14ac:dyDescent="0.25">
      <c r="A14" s="46" t="s">
        <v>492</v>
      </c>
      <c r="B14" s="77">
        <f t="shared" si="0"/>
        <v>2.3471707445442469E-2</v>
      </c>
    </row>
    <row r="15" spans="1:3" x14ac:dyDescent="0.25">
      <c r="A15" s="46" t="s">
        <v>493</v>
      </c>
      <c r="B15" s="77">
        <f t="shared" si="0"/>
        <v>9.8493663621865499E-3</v>
      </c>
    </row>
    <row r="16" spans="1:3" x14ac:dyDescent="0.25">
      <c r="A16" s="46" t="s">
        <v>494</v>
      </c>
      <c r="B16" s="77">
        <f t="shared" si="0"/>
        <v>2.6865799410908654E-2</v>
      </c>
    </row>
    <row r="17" spans="1:5" x14ac:dyDescent="0.25">
      <c r="B17" s="86">
        <f>SUM(B6:B16)</f>
        <v>1.0001236521127073</v>
      </c>
    </row>
    <row r="18" spans="1:5" x14ac:dyDescent="0.25">
      <c r="B18" s="77"/>
    </row>
    <row r="19" spans="1:5" x14ac:dyDescent="0.25">
      <c r="B19" s="77"/>
    </row>
    <row r="27" spans="1:5" x14ac:dyDescent="0.25">
      <c r="A27" s="46" t="s">
        <v>336</v>
      </c>
      <c r="B27" s="46" t="s">
        <v>423</v>
      </c>
      <c r="C27" s="46" t="s">
        <v>424</v>
      </c>
      <c r="D27" s="46" t="s">
        <v>425</v>
      </c>
      <c r="E27" s="46" t="s">
        <v>426</v>
      </c>
    </row>
    <row r="28" spans="1:5" x14ac:dyDescent="0.25">
      <c r="A28" s="46" t="s">
        <v>484</v>
      </c>
      <c r="B28" s="46">
        <v>182364</v>
      </c>
      <c r="C28" s="46">
        <v>184429</v>
      </c>
      <c r="D28" s="46">
        <v>185451</v>
      </c>
      <c r="E28" s="46">
        <v>186644</v>
      </c>
    </row>
    <row r="29" spans="1:5" x14ac:dyDescent="0.25">
      <c r="A29" s="46" t="s">
        <v>485</v>
      </c>
      <c r="B29" s="46">
        <v>178589</v>
      </c>
      <c r="C29" s="46">
        <v>181426</v>
      </c>
      <c r="D29" s="46">
        <v>181653</v>
      </c>
      <c r="E29" s="46">
        <v>182858</v>
      </c>
    </row>
    <row r="30" spans="1:5" x14ac:dyDescent="0.25">
      <c r="A30" s="46" t="s">
        <v>486</v>
      </c>
      <c r="B30" s="46">
        <v>51408</v>
      </c>
      <c r="C30" s="46">
        <v>51924</v>
      </c>
      <c r="D30" s="46">
        <v>52242</v>
      </c>
      <c r="E30" s="46">
        <v>52585</v>
      </c>
    </row>
    <row r="31" spans="1:5" x14ac:dyDescent="0.25">
      <c r="A31" s="46" t="s">
        <v>487</v>
      </c>
      <c r="B31" s="46">
        <v>50766</v>
      </c>
      <c r="C31" s="46">
        <v>51272</v>
      </c>
      <c r="D31" s="46">
        <v>51518</v>
      </c>
      <c r="E31" s="46">
        <v>50314</v>
      </c>
    </row>
    <row r="32" spans="1:5" x14ac:dyDescent="0.25">
      <c r="A32" s="46" t="s">
        <v>488</v>
      </c>
      <c r="B32" s="46">
        <v>45957</v>
      </c>
      <c r="C32" s="46">
        <v>46349</v>
      </c>
      <c r="D32" s="46">
        <v>46549</v>
      </c>
      <c r="E32" s="46">
        <v>46558</v>
      </c>
    </row>
    <row r="33" spans="1:5" x14ac:dyDescent="0.25">
      <c r="A33" s="46" t="s">
        <v>489</v>
      </c>
      <c r="B33" s="46">
        <v>30011</v>
      </c>
      <c r="C33" s="46">
        <v>29978</v>
      </c>
      <c r="D33" s="46">
        <v>30085</v>
      </c>
      <c r="E33" s="46">
        <v>30394</v>
      </c>
    </row>
    <row r="34" spans="1:5" x14ac:dyDescent="0.25">
      <c r="A34" s="46" t="s">
        <v>490</v>
      </c>
      <c r="B34" s="46">
        <v>24666</v>
      </c>
      <c r="C34" s="46">
        <v>24508</v>
      </c>
      <c r="D34" s="46">
        <v>24677</v>
      </c>
      <c r="E34" s="46">
        <v>24790</v>
      </c>
    </row>
    <row r="35" spans="1:5" x14ac:dyDescent="0.25">
      <c r="A35" s="46" t="s">
        <v>491</v>
      </c>
      <c r="B35" s="46">
        <v>17952</v>
      </c>
      <c r="C35" s="46">
        <v>18227</v>
      </c>
      <c r="D35" s="46">
        <v>18443</v>
      </c>
      <c r="E35" s="46">
        <v>18771</v>
      </c>
    </row>
    <row r="36" spans="1:5" x14ac:dyDescent="0.25">
      <c r="A36" s="46" t="s">
        <v>492</v>
      </c>
      <c r="B36" s="46">
        <v>14889</v>
      </c>
      <c r="C36" s="46">
        <v>14931</v>
      </c>
      <c r="D36" s="46">
        <v>14911</v>
      </c>
      <c r="E36" s="46">
        <v>14806</v>
      </c>
    </row>
    <row r="37" spans="1:5" x14ac:dyDescent="0.25">
      <c r="A37" s="46" t="s">
        <v>493</v>
      </c>
      <c r="B37" s="46">
        <v>6086</v>
      </c>
      <c r="C37" s="46">
        <v>6086</v>
      </c>
      <c r="D37" s="46">
        <v>6185</v>
      </c>
      <c r="E37" s="46">
        <v>6213</v>
      </c>
    </row>
    <row r="38" spans="1:5" x14ac:dyDescent="0.25">
      <c r="A38" s="46" t="s">
        <v>494</v>
      </c>
      <c r="B38" s="46">
        <v>16947</v>
      </c>
      <c r="C38" s="46">
        <v>16947</v>
      </c>
      <c r="D38" s="46">
        <v>16947</v>
      </c>
      <c r="E38" s="46">
        <v>16947</v>
      </c>
    </row>
    <row r="39" spans="1:5" x14ac:dyDescent="0.25">
      <c r="A39" s="46" t="s">
        <v>331</v>
      </c>
      <c r="B39" s="46">
        <v>619635</v>
      </c>
      <c r="C39" s="46">
        <v>626050</v>
      </c>
      <c r="D39" s="46">
        <v>628435</v>
      </c>
      <c r="E39" s="46">
        <v>630802</v>
      </c>
    </row>
    <row r="44" spans="1:5" x14ac:dyDescent="0.25">
      <c r="A44" s="67" t="s">
        <v>336</v>
      </c>
      <c r="B44" s="67" t="s">
        <v>423</v>
      </c>
      <c r="C44" s="67" t="s">
        <v>424</v>
      </c>
      <c r="D44" s="67" t="s">
        <v>425</v>
      </c>
      <c r="E44" s="67" t="s">
        <v>426</v>
      </c>
    </row>
    <row r="45" spans="1:5" x14ac:dyDescent="0.25">
      <c r="A45" s="67" t="s">
        <v>484</v>
      </c>
      <c r="B45" s="67">
        <v>182364</v>
      </c>
      <c r="C45" s="67">
        <v>184429</v>
      </c>
      <c r="D45" s="67">
        <v>185451</v>
      </c>
      <c r="E45" s="67">
        <v>186644</v>
      </c>
    </row>
    <row r="46" spans="1:5" x14ac:dyDescent="0.25">
      <c r="A46" s="67" t="s">
        <v>485</v>
      </c>
      <c r="B46" s="67">
        <v>178589</v>
      </c>
      <c r="C46" s="67">
        <v>181426</v>
      </c>
      <c r="D46" s="67">
        <v>181653</v>
      </c>
      <c r="E46" s="67">
        <v>182858</v>
      </c>
    </row>
    <row r="47" spans="1:5" x14ac:dyDescent="0.25">
      <c r="A47" s="67" t="s">
        <v>486</v>
      </c>
      <c r="B47" s="67">
        <v>51408</v>
      </c>
      <c r="C47" s="67">
        <v>51924</v>
      </c>
      <c r="D47" s="67">
        <v>52242</v>
      </c>
      <c r="E47" s="67">
        <v>52585</v>
      </c>
    </row>
    <row r="48" spans="1:5" x14ac:dyDescent="0.25">
      <c r="A48" s="67" t="s">
        <v>487</v>
      </c>
      <c r="B48" s="67">
        <v>50766</v>
      </c>
      <c r="C48" s="67">
        <v>51272</v>
      </c>
      <c r="D48" s="67">
        <v>51518</v>
      </c>
      <c r="E48" s="67">
        <v>50314</v>
      </c>
    </row>
    <row r="49" spans="1:5" x14ac:dyDescent="0.25">
      <c r="A49" s="67" t="s">
        <v>488</v>
      </c>
      <c r="B49" s="67">
        <v>45957</v>
      </c>
      <c r="C49" s="67">
        <v>46349</v>
      </c>
      <c r="D49" s="67">
        <v>46549</v>
      </c>
      <c r="E49" s="67">
        <v>46558</v>
      </c>
    </row>
    <row r="50" spans="1:5" x14ac:dyDescent="0.25">
      <c r="A50" s="67" t="s">
        <v>489</v>
      </c>
      <c r="B50" s="67">
        <v>30011</v>
      </c>
      <c r="C50" s="67">
        <v>29978</v>
      </c>
      <c r="D50" s="67">
        <v>30085</v>
      </c>
      <c r="E50" s="67">
        <v>30394</v>
      </c>
    </row>
    <row r="51" spans="1:5" x14ac:dyDescent="0.25">
      <c r="A51" s="67" t="s">
        <v>490</v>
      </c>
      <c r="B51" s="67">
        <v>24666</v>
      </c>
      <c r="C51" s="67">
        <v>24508</v>
      </c>
      <c r="D51" s="67">
        <v>24677</v>
      </c>
      <c r="E51" s="67">
        <v>24790</v>
      </c>
    </row>
    <row r="52" spans="1:5" x14ac:dyDescent="0.25">
      <c r="A52" s="67" t="s">
        <v>491</v>
      </c>
      <c r="B52" s="67">
        <v>17952</v>
      </c>
      <c r="C52" s="67">
        <v>18227</v>
      </c>
      <c r="D52" s="67">
        <v>18443</v>
      </c>
      <c r="E52" s="67">
        <v>18771</v>
      </c>
    </row>
    <row r="53" spans="1:5" x14ac:dyDescent="0.25">
      <c r="A53" s="67" t="s">
        <v>492</v>
      </c>
      <c r="B53" s="67">
        <v>14889</v>
      </c>
      <c r="C53" s="67">
        <v>14931</v>
      </c>
      <c r="D53" s="67">
        <v>14911</v>
      </c>
      <c r="E53" s="67">
        <v>14806</v>
      </c>
    </row>
    <row r="54" spans="1:5" x14ac:dyDescent="0.25">
      <c r="A54" s="67" t="s">
        <v>493</v>
      </c>
      <c r="B54" s="67">
        <v>6086</v>
      </c>
      <c r="C54" s="67">
        <v>6086</v>
      </c>
      <c r="D54" s="67">
        <v>6185</v>
      </c>
      <c r="E54" s="67">
        <v>6213</v>
      </c>
    </row>
    <row r="55" spans="1:5" x14ac:dyDescent="0.25">
      <c r="A55" s="66" t="s">
        <v>494</v>
      </c>
      <c r="B55" s="67">
        <v>16947</v>
      </c>
      <c r="C55" s="67">
        <v>16947</v>
      </c>
      <c r="D55" s="67">
        <v>16947</v>
      </c>
      <c r="E55" s="67">
        <v>16947</v>
      </c>
    </row>
    <row r="56" spans="1:5" x14ac:dyDescent="0.25">
      <c r="A56" s="67" t="s">
        <v>331</v>
      </c>
      <c r="B56" s="67">
        <v>619635</v>
      </c>
      <c r="C56" s="67">
        <v>626050</v>
      </c>
      <c r="D56" s="67">
        <v>628435</v>
      </c>
      <c r="E56" s="67">
        <v>630802</v>
      </c>
    </row>
  </sheetData>
  <mergeCells count="1">
    <mergeCell ref="B3:C3"/>
  </mergeCells>
  <hyperlinks>
    <hyperlink ref="B3:C3" location="Índice!A1" display="Regresar al Índic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D29"/>
  <sheetViews>
    <sheetView workbookViewId="0">
      <selection activeCell="A2" sqref="A2"/>
    </sheetView>
  </sheetViews>
  <sheetFormatPr baseColWidth="10" defaultRowHeight="15" x14ac:dyDescent="0.25"/>
  <cols>
    <col min="1" max="16384" width="11.42578125" style="46"/>
  </cols>
  <sheetData>
    <row r="1" spans="1:4" x14ac:dyDescent="0.25">
      <c r="A1" s="47" t="s">
        <v>1351</v>
      </c>
    </row>
    <row r="2" spans="1:4" x14ac:dyDescent="0.25">
      <c r="A2" s="47" t="s">
        <v>335</v>
      </c>
    </row>
    <row r="3" spans="1:4" x14ac:dyDescent="0.25">
      <c r="A3" s="292" t="s">
        <v>1327</v>
      </c>
      <c r="B3" s="292"/>
    </row>
    <row r="5" spans="1:4" x14ac:dyDescent="0.25">
      <c r="A5" s="46" t="s">
        <v>302</v>
      </c>
      <c r="B5" s="46" t="s">
        <v>495</v>
      </c>
    </row>
    <row r="6" spans="1:4" x14ac:dyDescent="0.25">
      <c r="A6" s="46">
        <v>2013</v>
      </c>
      <c r="B6" s="72">
        <v>78051</v>
      </c>
      <c r="D6" s="72"/>
    </row>
    <row r="7" spans="1:4" x14ac:dyDescent="0.25">
      <c r="A7" s="46">
        <v>2014</v>
      </c>
      <c r="B7" s="72">
        <v>79961</v>
      </c>
    </row>
    <row r="8" spans="1:4" x14ac:dyDescent="0.25">
      <c r="A8" s="46">
        <v>2015</v>
      </c>
      <c r="B8" s="72">
        <v>82957</v>
      </c>
    </row>
    <row r="9" spans="1:4" x14ac:dyDescent="0.25">
      <c r="A9" s="46">
        <v>2016</v>
      </c>
      <c r="B9" s="72">
        <v>86097</v>
      </c>
    </row>
    <row r="10" spans="1:4" x14ac:dyDescent="0.25">
      <c r="A10" s="46">
        <v>2017</v>
      </c>
      <c r="B10" s="72">
        <v>90125</v>
      </c>
    </row>
    <row r="11" spans="1:4" x14ac:dyDescent="0.25">
      <c r="A11" s="46">
        <v>2018</v>
      </c>
      <c r="B11" s="72">
        <v>93370</v>
      </c>
    </row>
    <row r="12" spans="1:4" x14ac:dyDescent="0.25">
      <c r="A12" s="76">
        <v>43556</v>
      </c>
      <c r="B12" s="89">
        <v>94774</v>
      </c>
      <c r="C12" s="88">
        <f>B12/B11-1</f>
        <v>1.5036949769733354E-2</v>
      </c>
    </row>
    <row r="14" spans="1:4" x14ac:dyDescent="0.25">
      <c r="A14" s="82"/>
      <c r="B14" s="79"/>
      <c r="C14" s="88"/>
    </row>
    <row r="17" spans="1:4" x14ac:dyDescent="0.25">
      <c r="A17" s="82">
        <v>43191</v>
      </c>
      <c r="B17" s="46">
        <v>91410</v>
      </c>
    </row>
    <row r="18" spans="1:4" x14ac:dyDescent="0.25">
      <c r="A18" s="46">
        <v>2018</v>
      </c>
      <c r="B18" s="72">
        <v>93370</v>
      </c>
    </row>
    <row r="19" spans="1:4" x14ac:dyDescent="0.25">
      <c r="A19" s="82">
        <v>43466</v>
      </c>
      <c r="B19" s="46">
        <v>93414</v>
      </c>
    </row>
    <row r="20" spans="1:4" x14ac:dyDescent="0.25">
      <c r="A20" s="82">
        <v>43497</v>
      </c>
      <c r="B20" s="46">
        <v>93942</v>
      </c>
    </row>
    <row r="21" spans="1:4" x14ac:dyDescent="0.25">
      <c r="A21" s="82">
        <v>43525</v>
      </c>
      <c r="B21" s="46">
        <v>94228</v>
      </c>
    </row>
    <row r="22" spans="1:4" x14ac:dyDescent="0.25">
      <c r="A22" s="90">
        <v>43556</v>
      </c>
      <c r="B22" s="46">
        <v>94774</v>
      </c>
    </row>
    <row r="24" spans="1:4" x14ac:dyDescent="0.25">
      <c r="A24" s="45" t="s">
        <v>449</v>
      </c>
      <c r="B24" s="88">
        <f>B22/B21-1</f>
        <v>5.7944560003395651E-3</v>
      </c>
      <c r="D24" s="71"/>
    </row>
    <row r="25" spans="1:4" x14ac:dyDescent="0.25">
      <c r="A25" s="45" t="s">
        <v>450</v>
      </c>
      <c r="B25" s="72">
        <f>B22-B21</f>
        <v>546</v>
      </c>
    </row>
    <row r="26" spans="1:4" x14ac:dyDescent="0.25">
      <c r="A26" s="45" t="s">
        <v>451</v>
      </c>
      <c r="B26" s="88">
        <f>B22/B18-1</f>
        <v>1.5036949769733354E-2</v>
      </c>
    </row>
    <row r="27" spans="1:4" x14ac:dyDescent="0.25">
      <c r="A27" s="45" t="s">
        <v>452</v>
      </c>
      <c r="B27" s="72">
        <f>B22-B18</f>
        <v>1404</v>
      </c>
    </row>
    <row r="28" spans="1:4" x14ac:dyDescent="0.25">
      <c r="A28" s="45" t="s">
        <v>496</v>
      </c>
      <c r="B28" s="54">
        <f>B22/B17-1</f>
        <v>3.6801225248878744E-2</v>
      </c>
    </row>
    <row r="29" spans="1:4" x14ac:dyDescent="0.25">
      <c r="A29" s="45" t="s">
        <v>497</v>
      </c>
      <c r="B29" s="46">
        <f>B22-B17</f>
        <v>3364</v>
      </c>
    </row>
  </sheetData>
  <mergeCells count="1">
    <mergeCell ref="A3:B3"/>
  </mergeCells>
  <hyperlinks>
    <hyperlink ref="A3:B3" location="Índice!A1" display="Regresar al Índice"/>
  </hyperlinks>
  <pageMargins left="0.7" right="0.7" top="0.75" bottom="0.75" header="0.3" footer="0.3"/>
  <pageSetup orientation="portrait" horizontalDpi="4294967295" verticalDpi="4294967295"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E29"/>
  <sheetViews>
    <sheetView workbookViewId="0">
      <selection activeCell="F37" sqref="F37"/>
    </sheetView>
  </sheetViews>
  <sheetFormatPr baseColWidth="10" defaultRowHeight="15" x14ac:dyDescent="0.25"/>
  <cols>
    <col min="1" max="1" width="52" style="46" customWidth="1"/>
    <col min="2" max="16384" width="11.42578125" style="46"/>
  </cols>
  <sheetData>
    <row r="1" spans="1:3" x14ac:dyDescent="0.25">
      <c r="A1" s="47" t="s">
        <v>1352</v>
      </c>
    </row>
    <row r="2" spans="1:3" x14ac:dyDescent="0.25">
      <c r="A2" s="47" t="s">
        <v>335</v>
      </c>
    </row>
    <row r="3" spans="1:3" x14ac:dyDescent="0.25">
      <c r="A3" s="292" t="s">
        <v>1327</v>
      </c>
      <c r="B3" s="292"/>
    </row>
    <row r="4" spans="1:3" x14ac:dyDescent="0.25">
      <c r="B4" s="70"/>
    </row>
    <row r="5" spans="1:3" x14ac:dyDescent="0.25">
      <c r="A5" s="46" t="s">
        <v>446</v>
      </c>
      <c r="B5" s="70" t="s">
        <v>447</v>
      </c>
    </row>
    <row r="6" spans="1:3" x14ac:dyDescent="0.25">
      <c r="A6" s="46" t="s">
        <v>438</v>
      </c>
      <c r="B6" s="77">
        <f>E21/$E$29</f>
        <v>3.2445607445079877E-2</v>
      </c>
      <c r="C6" s="77"/>
    </row>
    <row r="7" spans="1:3" x14ac:dyDescent="0.25">
      <c r="A7" s="46" t="s">
        <v>326</v>
      </c>
      <c r="B7" s="77">
        <f t="shared" ref="B7:B13" si="0">E22/$E$29</f>
        <v>0.30324772616962459</v>
      </c>
      <c r="C7" s="77"/>
    </row>
    <row r="8" spans="1:3" x14ac:dyDescent="0.25">
      <c r="A8" s="46" t="s">
        <v>440</v>
      </c>
      <c r="B8" s="77">
        <f t="shared" si="0"/>
        <v>1.3716842171903687E-3</v>
      </c>
      <c r="C8" s="77"/>
    </row>
    <row r="9" spans="1:3" x14ac:dyDescent="0.25">
      <c r="A9" s="46" t="s">
        <v>439</v>
      </c>
      <c r="B9" s="77">
        <f t="shared" si="0"/>
        <v>0.11974803216071918</v>
      </c>
      <c r="C9" s="77"/>
    </row>
    <row r="10" spans="1:3" x14ac:dyDescent="0.25">
      <c r="A10" s="46" t="s">
        <v>498</v>
      </c>
      <c r="B10" s="77">
        <f>E25/$E$29</f>
        <v>0.15941080887163145</v>
      </c>
      <c r="C10" s="77"/>
    </row>
    <row r="11" spans="1:3" x14ac:dyDescent="0.25">
      <c r="A11" s="46" t="s">
        <v>442</v>
      </c>
      <c r="B11" s="77">
        <f t="shared" si="0"/>
        <v>1.3716842171903687E-3</v>
      </c>
      <c r="C11" s="77"/>
    </row>
    <row r="12" spans="1:3" x14ac:dyDescent="0.25">
      <c r="A12" s="46" t="s">
        <v>331</v>
      </c>
      <c r="B12" s="77">
        <f>E27/$E$29</f>
        <v>0.31650030599109458</v>
      </c>
      <c r="C12" s="77"/>
    </row>
    <row r="13" spans="1:3" x14ac:dyDescent="0.25">
      <c r="A13" s="46" t="s">
        <v>443</v>
      </c>
      <c r="B13" s="77">
        <f t="shared" si="0"/>
        <v>6.5904150927469554E-2</v>
      </c>
      <c r="C13" s="77"/>
    </row>
    <row r="14" spans="1:3" x14ac:dyDescent="0.25">
      <c r="B14" s="86">
        <f>SUM(B6:B13)</f>
        <v>1</v>
      </c>
    </row>
    <row r="20" spans="1:5" x14ac:dyDescent="0.25">
      <c r="A20" s="46" t="s">
        <v>446</v>
      </c>
      <c r="B20" s="82">
        <v>43466</v>
      </c>
      <c r="C20" s="82">
        <v>43497</v>
      </c>
      <c r="D20" s="82">
        <v>43525</v>
      </c>
      <c r="E20" s="82">
        <v>43556</v>
      </c>
    </row>
    <row r="21" spans="1:5" x14ac:dyDescent="0.25">
      <c r="A21" s="46" t="s">
        <v>438</v>
      </c>
      <c r="B21" s="46">
        <v>3019</v>
      </c>
      <c r="C21" s="46">
        <v>3050</v>
      </c>
      <c r="D21" s="46">
        <v>3062</v>
      </c>
      <c r="E21" s="46">
        <v>3075</v>
      </c>
    </row>
    <row r="22" spans="1:5" x14ac:dyDescent="0.25">
      <c r="A22" s="46" t="s">
        <v>326</v>
      </c>
      <c r="B22" s="46">
        <v>28428</v>
      </c>
      <c r="C22" s="46">
        <v>28552</v>
      </c>
      <c r="D22" s="46">
        <v>28636</v>
      </c>
      <c r="E22" s="46">
        <v>28740</v>
      </c>
    </row>
    <row r="23" spans="1:5" x14ac:dyDescent="0.25">
      <c r="A23" s="46" t="s">
        <v>440</v>
      </c>
      <c r="B23" s="46">
        <v>128</v>
      </c>
      <c r="C23" s="46">
        <v>128</v>
      </c>
      <c r="D23" s="46">
        <v>130</v>
      </c>
      <c r="E23" s="46">
        <v>130</v>
      </c>
    </row>
    <row r="24" spans="1:5" x14ac:dyDescent="0.25">
      <c r="A24" s="46" t="s">
        <v>439</v>
      </c>
      <c r="B24" s="46">
        <v>10913</v>
      </c>
      <c r="C24" s="46">
        <v>11068</v>
      </c>
      <c r="D24" s="46">
        <v>11126</v>
      </c>
      <c r="E24" s="46">
        <v>11349</v>
      </c>
    </row>
    <row r="25" spans="1:5" x14ac:dyDescent="0.25">
      <c r="A25" s="46" t="s">
        <v>498</v>
      </c>
      <c r="B25" s="46">
        <v>15005</v>
      </c>
      <c r="C25" s="46">
        <v>15057</v>
      </c>
      <c r="D25" s="46">
        <v>15056</v>
      </c>
      <c r="E25" s="46">
        <v>15108</v>
      </c>
    </row>
    <row r="26" spans="1:5" x14ac:dyDescent="0.25">
      <c r="A26" s="46" t="s">
        <v>442</v>
      </c>
      <c r="B26" s="46">
        <v>126</v>
      </c>
      <c r="C26" s="46">
        <v>126</v>
      </c>
      <c r="D26" s="46">
        <v>130</v>
      </c>
      <c r="E26" s="46">
        <v>130</v>
      </c>
    </row>
    <row r="27" spans="1:5" x14ac:dyDescent="0.25">
      <c r="A27" s="46" t="s">
        <v>331</v>
      </c>
      <c r="B27" s="46">
        <v>29582</v>
      </c>
      <c r="C27" s="46">
        <v>29726</v>
      </c>
      <c r="D27" s="46">
        <v>29834</v>
      </c>
      <c r="E27" s="46">
        <v>29996</v>
      </c>
    </row>
    <row r="28" spans="1:5" x14ac:dyDescent="0.25">
      <c r="A28" s="46" t="s">
        <v>443</v>
      </c>
      <c r="B28" s="46">
        <v>6213</v>
      </c>
      <c r="C28" s="46">
        <v>6235</v>
      </c>
      <c r="D28" s="46">
        <v>6254</v>
      </c>
      <c r="E28" s="46">
        <v>6246</v>
      </c>
    </row>
    <row r="29" spans="1:5" x14ac:dyDescent="0.25">
      <c r="B29" s="46">
        <v>93414</v>
      </c>
      <c r="C29" s="46">
        <v>93942</v>
      </c>
      <c r="D29" s="46">
        <f>SUM(D21:D28)</f>
        <v>94228</v>
      </c>
      <c r="E29" s="46">
        <v>94774</v>
      </c>
    </row>
  </sheetData>
  <mergeCells count="1">
    <mergeCell ref="A3:B3"/>
  </mergeCells>
  <hyperlinks>
    <hyperlink ref="A3:B3" location="Índice!A1" display="Regresar al Índice"/>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K31"/>
  <sheetViews>
    <sheetView zoomScaleNormal="100" workbookViewId="0">
      <selection activeCell="A2" sqref="A2"/>
    </sheetView>
  </sheetViews>
  <sheetFormatPr baseColWidth="10" defaultRowHeight="15" customHeight="1" x14ac:dyDescent="0.25"/>
  <cols>
    <col min="1" max="18" width="11.42578125" style="47" customWidth="1"/>
    <col min="19" max="16384" width="11.42578125" style="47"/>
  </cols>
  <sheetData>
    <row r="1" spans="1:11" ht="15" customHeight="1" x14ac:dyDescent="0.25">
      <c r="A1" s="47" t="s">
        <v>1353</v>
      </c>
    </row>
    <row r="2" spans="1:11" ht="15" customHeight="1" x14ac:dyDescent="0.25">
      <c r="A2" s="47" t="s">
        <v>335</v>
      </c>
    </row>
    <row r="3" spans="1:11" ht="15" customHeight="1" x14ac:dyDescent="0.25">
      <c r="A3" s="292" t="s">
        <v>1327</v>
      </c>
      <c r="B3" s="292"/>
    </row>
    <row r="5" spans="1:11" ht="15" customHeight="1" x14ac:dyDescent="0.25">
      <c r="A5" s="47" t="s">
        <v>302</v>
      </c>
      <c r="B5" s="47" t="s">
        <v>499</v>
      </c>
      <c r="C5" s="45" t="s">
        <v>500</v>
      </c>
      <c r="D5" s="47" t="s">
        <v>501</v>
      </c>
    </row>
    <row r="6" spans="1:11" ht="15" customHeight="1" x14ac:dyDescent="0.25">
      <c r="A6" s="47">
        <v>2013</v>
      </c>
      <c r="B6" s="91">
        <v>280.6928576581559</v>
      </c>
      <c r="C6" s="46"/>
    </row>
    <row r="7" spans="1:11" ht="15" customHeight="1" x14ac:dyDescent="0.25">
      <c r="A7" s="47">
        <v>2014</v>
      </c>
      <c r="B7" s="91">
        <v>291.6513941218588</v>
      </c>
      <c r="C7" s="46"/>
    </row>
    <row r="8" spans="1:11" ht="15" customHeight="1" x14ac:dyDescent="0.25">
      <c r="A8" s="47">
        <v>2015</v>
      </c>
      <c r="B8" s="91">
        <v>302.84059104271347</v>
      </c>
      <c r="C8" s="46"/>
      <c r="E8" s="46"/>
      <c r="F8" s="46"/>
      <c r="G8" s="46"/>
      <c r="H8" s="46"/>
      <c r="I8" s="46"/>
      <c r="J8" s="46"/>
      <c r="K8" s="46"/>
    </row>
    <row r="9" spans="1:11" ht="15" customHeight="1" x14ac:dyDescent="0.25">
      <c r="A9" s="47">
        <v>2016</v>
      </c>
      <c r="B9" s="91">
        <v>313.56126239024422</v>
      </c>
      <c r="C9" s="46"/>
      <c r="E9" s="46"/>
      <c r="F9" s="46"/>
      <c r="G9" s="46"/>
      <c r="H9" s="46"/>
      <c r="I9" s="46"/>
      <c r="J9" s="46"/>
      <c r="K9" s="46"/>
    </row>
    <row r="10" spans="1:11" ht="15" customHeight="1" x14ac:dyDescent="0.25">
      <c r="A10" s="47">
        <v>2017</v>
      </c>
      <c r="B10" s="91">
        <v>328.99172802908777</v>
      </c>
      <c r="C10" s="46"/>
      <c r="E10" s="46"/>
      <c r="F10" s="46"/>
      <c r="G10" s="46"/>
      <c r="H10" s="46"/>
      <c r="I10" s="46"/>
      <c r="J10" s="46"/>
      <c r="K10" s="46"/>
    </row>
    <row r="11" spans="1:11" ht="15" customHeight="1" x14ac:dyDescent="0.25">
      <c r="A11" s="47">
        <v>2018</v>
      </c>
      <c r="B11" s="91">
        <v>346.39336314229104</v>
      </c>
      <c r="C11" s="46"/>
      <c r="E11" s="46"/>
      <c r="F11" s="46"/>
      <c r="G11" s="46"/>
      <c r="H11" s="46"/>
      <c r="I11" s="46"/>
      <c r="J11" s="46"/>
      <c r="K11" s="46"/>
    </row>
    <row r="12" spans="1:11" ht="15" customHeight="1" x14ac:dyDescent="0.25">
      <c r="A12" s="92">
        <v>43556</v>
      </c>
      <c r="B12" s="93">
        <v>366.99092410955802</v>
      </c>
      <c r="E12" s="46"/>
      <c r="F12" s="46"/>
      <c r="G12" s="46"/>
      <c r="H12" s="46"/>
      <c r="I12" s="46"/>
      <c r="J12" s="46"/>
      <c r="K12" s="46"/>
    </row>
    <row r="13" spans="1:11" ht="15" customHeight="1" x14ac:dyDescent="0.25">
      <c r="A13" s="47" t="s">
        <v>502</v>
      </c>
      <c r="B13" s="77">
        <f>B12/B11-1</f>
        <v>5.9462920364342864E-2</v>
      </c>
      <c r="C13" s="46"/>
      <c r="E13" s="46"/>
      <c r="F13" s="46"/>
      <c r="G13" s="46"/>
      <c r="H13" s="46"/>
      <c r="I13" s="46"/>
      <c r="J13" s="46"/>
      <c r="K13" s="46"/>
    </row>
    <row r="14" spans="1:11" ht="15" customHeight="1" x14ac:dyDescent="0.25">
      <c r="A14" s="94"/>
      <c r="B14" s="91"/>
      <c r="C14" s="95"/>
    </row>
    <row r="19" spans="1:2" ht="15" customHeight="1" thickBot="1" x14ac:dyDescent="0.3"/>
    <row r="20" spans="1:2" ht="15" customHeight="1" thickTop="1" thickBot="1" x14ac:dyDescent="0.3">
      <c r="A20" s="96" t="s">
        <v>503</v>
      </c>
      <c r="B20" s="97" t="s">
        <v>94</v>
      </c>
    </row>
    <row r="21" spans="1:2" ht="15" customHeight="1" thickTop="1" thickBot="1" x14ac:dyDescent="0.3">
      <c r="A21" s="98" t="s">
        <v>504</v>
      </c>
      <c r="B21" s="99">
        <v>280.6928576581559</v>
      </c>
    </row>
    <row r="22" spans="1:2" ht="15" customHeight="1" thickTop="1" thickBot="1" x14ac:dyDescent="0.3">
      <c r="A22" s="98" t="s">
        <v>505</v>
      </c>
      <c r="B22" s="99">
        <v>291.6513941218588</v>
      </c>
    </row>
    <row r="23" spans="1:2" ht="15" customHeight="1" thickTop="1" thickBot="1" x14ac:dyDescent="0.3">
      <c r="A23" s="98" t="s">
        <v>506</v>
      </c>
      <c r="B23" s="99">
        <v>302.84059104271347</v>
      </c>
    </row>
    <row r="24" spans="1:2" ht="15" customHeight="1" thickTop="1" thickBot="1" x14ac:dyDescent="0.3">
      <c r="A24" s="98" t="s">
        <v>507</v>
      </c>
      <c r="B24" s="99">
        <v>313.56126239024422</v>
      </c>
    </row>
    <row r="25" spans="1:2" ht="15" customHeight="1" thickTop="1" thickBot="1" x14ac:dyDescent="0.3">
      <c r="A25" s="98" t="s">
        <v>508</v>
      </c>
      <c r="B25" s="99">
        <v>328.99172802908777</v>
      </c>
    </row>
    <row r="26" spans="1:2" ht="15" customHeight="1" thickTop="1" thickBot="1" x14ac:dyDescent="0.3">
      <c r="A26" s="98">
        <v>2018</v>
      </c>
      <c r="B26" s="99">
        <v>346.39336314229104</v>
      </c>
    </row>
    <row r="27" spans="1:2" ht="15" customHeight="1" thickTop="1" thickBot="1" x14ac:dyDescent="0.3">
      <c r="A27" s="100" t="s">
        <v>509</v>
      </c>
      <c r="B27" s="101">
        <v>361.86539998875003</v>
      </c>
    </row>
    <row r="28" spans="1:2" ht="15" customHeight="1" thickTop="1" thickBot="1" x14ac:dyDescent="0.3">
      <c r="A28" s="100" t="s">
        <v>510</v>
      </c>
      <c r="B28" s="101">
        <v>363.24079871770402</v>
      </c>
    </row>
    <row r="29" spans="1:2" ht="15" customHeight="1" thickTop="1" thickBot="1" x14ac:dyDescent="0.3">
      <c r="A29" s="100" t="s">
        <v>427</v>
      </c>
      <c r="B29" s="101">
        <v>366.40617370485302</v>
      </c>
    </row>
    <row r="30" spans="1:2" ht="15" customHeight="1" thickTop="1" thickBot="1" x14ac:dyDescent="0.3">
      <c r="A30" s="100" t="s">
        <v>511</v>
      </c>
      <c r="B30" s="101">
        <v>366.99092410955802</v>
      </c>
    </row>
    <row r="31" spans="1:2" ht="15" customHeight="1" thickTop="1" x14ac:dyDescent="0.25"/>
  </sheetData>
  <mergeCells count="1">
    <mergeCell ref="A3:B3"/>
  </mergeCells>
  <hyperlinks>
    <hyperlink ref="A3:B3" location="Índice!A1" display="Regresar al Índice"/>
  </hyperlinks>
  <pageMargins left="0.75" right="0.75" top="1" bottom="1" header="0" footer="0"/>
  <pageSetup orientation="landscape"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B7"/>
  <sheetViews>
    <sheetView workbookViewId="0">
      <selection activeCell="A2" sqref="A2"/>
    </sheetView>
  </sheetViews>
  <sheetFormatPr baseColWidth="10" defaultRowHeight="15" x14ac:dyDescent="0.25"/>
  <cols>
    <col min="1" max="16384" width="11.42578125" style="102"/>
  </cols>
  <sheetData>
    <row r="1" spans="1:2" x14ac:dyDescent="0.25">
      <c r="A1" s="47" t="s">
        <v>1354</v>
      </c>
    </row>
    <row r="2" spans="1:2" ht="15" customHeight="1" x14ac:dyDescent="0.25">
      <c r="A2" s="103" t="s">
        <v>512</v>
      </c>
    </row>
    <row r="3" spans="1:2" ht="15" customHeight="1" x14ac:dyDescent="0.25">
      <c r="A3" s="103" t="s">
        <v>513</v>
      </c>
    </row>
    <row r="4" spans="1:2" x14ac:dyDescent="0.25">
      <c r="A4" s="292" t="s">
        <v>1327</v>
      </c>
      <c r="B4" s="292"/>
    </row>
    <row r="6" spans="1:2" x14ac:dyDescent="0.25">
      <c r="A6" s="102" t="s">
        <v>514</v>
      </c>
      <c r="B6" s="102">
        <v>2.5</v>
      </c>
    </row>
    <row r="7" spans="1:2" x14ac:dyDescent="0.25">
      <c r="A7" s="102" t="s">
        <v>515</v>
      </c>
      <c r="B7" s="104">
        <v>2.83</v>
      </c>
    </row>
  </sheetData>
  <mergeCells count="1">
    <mergeCell ref="A4:B4"/>
  </mergeCells>
  <hyperlinks>
    <hyperlink ref="A4:B4" location="Índice!A1" display="Regresar al Índice"/>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C37"/>
  <sheetViews>
    <sheetView workbookViewId="0">
      <selection activeCell="A2" sqref="A2"/>
    </sheetView>
  </sheetViews>
  <sheetFormatPr baseColWidth="10" defaultRowHeight="15" x14ac:dyDescent="0.25"/>
  <cols>
    <col min="1" max="1" width="17.140625" style="102" bestFit="1" customWidth="1"/>
    <col min="2" max="16384" width="11.42578125" style="102"/>
  </cols>
  <sheetData>
    <row r="1" spans="1:3" x14ac:dyDescent="0.25">
      <c r="A1" s="47" t="s">
        <v>1355</v>
      </c>
    </row>
    <row r="2" spans="1:3" ht="15" customHeight="1" x14ac:dyDescent="0.25">
      <c r="A2" s="105" t="s">
        <v>512</v>
      </c>
    </row>
    <row r="3" spans="1:3" ht="15" customHeight="1" x14ac:dyDescent="0.25">
      <c r="A3" s="103" t="s">
        <v>513</v>
      </c>
    </row>
    <row r="4" spans="1:3" ht="15" customHeight="1" x14ac:dyDescent="0.25">
      <c r="A4" s="292" t="s">
        <v>1327</v>
      </c>
      <c r="B4" s="292"/>
    </row>
    <row r="5" spans="1:3" x14ac:dyDescent="0.25">
      <c r="A5" s="102" t="s">
        <v>119</v>
      </c>
      <c r="B5" s="102">
        <v>7.3641350440059998</v>
      </c>
      <c r="C5" s="102">
        <f>RANK(B5,$B$5:$B$37,1)</f>
        <v>33</v>
      </c>
    </row>
    <row r="6" spans="1:3" x14ac:dyDescent="0.25">
      <c r="A6" s="102" t="s">
        <v>53</v>
      </c>
      <c r="B6" s="102">
        <v>5.1117500338569997</v>
      </c>
      <c r="C6" s="102">
        <f t="shared" ref="C6:C37" si="0">RANK(B6,$B$5:$B$37,1)</f>
        <v>32</v>
      </c>
    </row>
    <row r="7" spans="1:3" x14ac:dyDescent="0.25">
      <c r="A7" s="102" t="s">
        <v>136</v>
      </c>
      <c r="B7" s="102">
        <v>4.5560041242880001</v>
      </c>
      <c r="C7" s="102">
        <f t="shared" si="0"/>
        <v>31</v>
      </c>
    </row>
    <row r="8" spans="1:3" x14ac:dyDescent="0.25">
      <c r="A8" s="102" t="s">
        <v>121</v>
      </c>
      <c r="B8" s="102">
        <v>4.4941686976230004</v>
      </c>
      <c r="C8" s="102">
        <f t="shared" si="0"/>
        <v>30</v>
      </c>
    </row>
    <row r="9" spans="1:3" x14ac:dyDescent="0.25">
      <c r="A9" s="102" t="s">
        <v>171</v>
      </c>
      <c r="B9" s="102">
        <v>4.4025089425620001</v>
      </c>
      <c r="C9" s="102">
        <f t="shared" si="0"/>
        <v>29</v>
      </c>
    </row>
    <row r="10" spans="1:3" x14ac:dyDescent="0.25">
      <c r="A10" s="102" t="s">
        <v>516</v>
      </c>
      <c r="B10" s="102">
        <v>4.1640649105229999</v>
      </c>
      <c r="C10" s="102">
        <f t="shared" si="0"/>
        <v>28</v>
      </c>
    </row>
    <row r="11" spans="1:3" x14ac:dyDescent="0.25">
      <c r="A11" s="102" t="s">
        <v>517</v>
      </c>
      <c r="B11" s="102">
        <v>4.0988370342199998</v>
      </c>
      <c r="C11" s="102">
        <f t="shared" si="0"/>
        <v>27</v>
      </c>
    </row>
    <row r="12" spans="1:3" x14ac:dyDescent="0.25">
      <c r="A12" s="102" t="s">
        <v>142</v>
      </c>
      <c r="B12" s="102">
        <v>3.8889903127590002</v>
      </c>
      <c r="C12" s="102">
        <f t="shared" si="0"/>
        <v>26</v>
      </c>
    </row>
    <row r="13" spans="1:3" x14ac:dyDescent="0.25">
      <c r="A13" s="102" t="s">
        <v>132</v>
      </c>
      <c r="B13" s="102">
        <v>3.8555796421430002</v>
      </c>
      <c r="C13" s="102">
        <f t="shared" si="0"/>
        <v>25</v>
      </c>
    </row>
    <row r="14" spans="1:3" x14ac:dyDescent="0.25">
      <c r="A14" s="102" t="s">
        <v>125</v>
      </c>
      <c r="B14" s="102">
        <v>3.8100419649120001</v>
      </c>
      <c r="C14" s="102">
        <f t="shared" si="0"/>
        <v>24</v>
      </c>
    </row>
    <row r="15" spans="1:3" x14ac:dyDescent="0.25">
      <c r="A15" s="102" t="s">
        <v>144</v>
      </c>
      <c r="B15" s="102">
        <v>3.6586089009060001</v>
      </c>
      <c r="C15" s="102">
        <f t="shared" si="0"/>
        <v>23</v>
      </c>
    </row>
    <row r="16" spans="1:3" x14ac:dyDescent="0.25">
      <c r="A16" s="102" t="s">
        <v>116</v>
      </c>
      <c r="B16" s="102">
        <v>3.6580794757550001</v>
      </c>
      <c r="C16" s="102">
        <f t="shared" si="0"/>
        <v>22</v>
      </c>
    </row>
    <row r="17" spans="1:3" x14ac:dyDescent="0.25">
      <c r="A17" s="102" t="s">
        <v>138</v>
      </c>
      <c r="B17" s="102">
        <v>3.546509157359</v>
      </c>
      <c r="C17" s="102">
        <f t="shared" si="0"/>
        <v>21</v>
      </c>
    </row>
    <row r="18" spans="1:3" x14ac:dyDescent="0.25">
      <c r="A18" s="102" t="s">
        <v>131</v>
      </c>
      <c r="B18" s="102">
        <v>3.4796521500000002</v>
      </c>
      <c r="C18" s="102">
        <f t="shared" si="0"/>
        <v>20</v>
      </c>
    </row>
    <row r="19" spans="1:3" x14ac:dyDescent="0.25">
      <c r="A19" s="102" t="s">
        <v>133</v>
      </c>
      <c r="B19" s="102">
        <v>3.4791930868429999</v>
      </c>
      <c r="C19" s="102">
        <f t="shared" si="0"/>
        <v>19</v>
      </c>
    </row>
    <row r="20" spans="1:3" x14ac:dyDescent="0.25">
      <c r="A20" s="102" t="s">
        <v>5</v>
      </c>
      <c r="B20" s="102">
        <v>3.4647699677060002</v>
      </c>
      <c r="C20" s="102">
        <f t="shared" si="0"/>
        <v>18</v>
      </c>
    </row>
    <row r="21" spans="1:3" x14ac:dyDescent="0.25">
      <c r="A21" s="102" t="s">
        <v>127</v>
      </c>
      <c r="B21" s="102">
        <v>3.4152567349949998</v>
      </c>
      <c r="C21" s="102">
        <f t="shared" si="0"/>
        <v>17</v>
      </c>
    </row>
    <row r="22" spans="1:3" x14ac:dyDescent="0.25">
      <c r="A22" s="102" t="s">
        <v>134</v>
      </c>
      <c r="B22" s="102">
        <v>3.328207892335</v>
      </c>
      <c r="C22" s="102">
        <f t="shared" si="0"/>
        <v>16</v>
      </c>
    </row>
    <row r="23" spans="1:3" x14ac:dyDescent="0.25">
      <c r="A23" s="102" t="s">
        <v>129</v>
      </c>
      <c r="B23" s="102">
        <v>2.9988769217029998</v>
      </c>
      <c r="C23" s="102">
        <f t="shared" si="0"/>
        <v>15</v>
      </c>
    </row>
    <row r="24" spans="1:3" x14ac:dyDescent="0.25">
      <c r="A24" s="102" t="s">
        <v>518</v>
      </c>
      <c r="B24" s="102">
        <v>2.9316074617179999</v>
      </c>
      <c r="C24" s="102">
        <f t="shared" si="0"/>
        <v>14</v>
      </c>
    </row>
    <row r="25" spans="1:3" x14ac:dyDescent="0.25">
      <c r="A25" s="102" t="s">
        <v>94</v>
      </c>
      <c r="B25" s="102">
        <v>2.826275601231</v>
      </c>
      <c r="C25" s="102">
        <f t="shared" si="0"/>
        <v>13</v>
      </c>
    </row>
    <row r="26" spans="1:3" x14ac:dyDescent="0.25">
      <c r="A26" s="102" t="s">
        <v>124</v>
      </c>
      <c r="B26" s="102">
        <v>2.7923126917049998</v>
      </c>
      <c r="C26" s="102">
        <f t="shared" si="0"/>
        <v>12</v>
      </c>
    </row>
    <row r="27" spans="1:3" x14ac:dyDescent="0.25">
      <c r="A27" s="102" t="s">
        <v>137</v>
      </c>
      <c r="B27" s="102">
        <v>2.769437670571</v>
      </c>
      <c r="C27" s="102">
        <f t="shared" si="0"/>
        <v>11</v>
      </c>
    </row>
    <row r="28" spans="1:3" x14ac:dyDescent="0.25">
      <c r="A28" s="102" t="s">
        <v>118</v>
      </c>
      <c r="B28" s="102">
        <v>2.7641857047829999</v>
      </c>
      <c r="C28" s="102">
        <f t="shared" si="0"/>
        <v>10</v>
      </c>
    </row>
    <row r="29" spans="1:3" x14ac:dyDescent="0.25">
      <c r="A29" s="102" t="s">
        <v>139</v>
      </c>
      <c r="B29" s="102">
        <v>2.6572247899999999</v>
      </c>
      <c r="C29" s="102">
        <f t="shared" si="0"/>
        <v>9</v>
      </c>
    </row>
    <row r="30" spans="1:3" x14ac:dyDescent="0.25">
      <c r="A30" s="102" t="s">
        <v>117</v>
      </c>
      <c r="B30" s="102">
        <v>2.6561204763039998</v>
      </c>
      <c r="C30" s="102">
        <f t="shared" si="0"/>
        <v>8</v>
      </c>
    </row>
    <row r="31" spans="1:3" x14ac:dyDescent="0.25">
      <c r="A31" s="102" t="s">
        <v>519</v>
      </c>
      <c r="B31" s="102">
        <v>2.4059017193969998</v>
      </c>
      <c r="C31" s="102">
        <f t="shared" si="0"/>
        <v>7</v>
      </c>
    </row>
    <row r="32" spans="1:3" x14ac:dyDescent="0.25">
      <c r="A32" s="102" t="s">
        <v>123</v>
      </c>
      <c r="B32" s="102">
        <v>2.326567081041</v>
      </c>
      <c r="C32" s="102">
        <f t="shared" si="0"/>
        <v>6</v>
      </c>
    </row>
    <row r="33" spans="1:3" x14ac:dyDescent="0.25">
      <c r="A33" s="102" t="s">
        <v>128</v>
      </c>
      <c r="B33" s="102">
        <v>2.1879497333110001</v>
      </c>
      <c r="C33" s="102">
        <f t="shared" si="0"/>
        <v>5</v>
      </c>
    </row>
    <row r="34" spans="1:3" x14ac:dyDescent="0.25">
      <c r="A34" s="102" t="s">
        <v>130</v>
      </c>
      <c r="B34" s="102">
        <v>2.061116126915</v>
      </c>
      <c r="C34" s="102">
        <f t="shared" si="0"/>
        <v>4</v>
      </c>
    </row>
    <row r="35" spans="1:3" x14ac:dyDescent="0.25">
      <c r="A35" s="102" t="s">
        <v>135</v>
      </c>
      <c r="B35" s="102">
        <v>1.8140000000000001</v>
      </c>
      <c r="C35" s="102">
        <f t="shared" si="0"/>
        <v>3</v>
      </c>
    </row>
    <row r="36" spans="1:3" x14ac:dyDescent="0.25">
      <c r="A36" s="102" t="s">
        <v>140</v>
      </c>
      <c r="B36" s="102">
        <v>1.807108324239</v>
      </c>
      <c r="C36" s="102">
        <f t="shared" si="0"/>
        <v>2</v>
      </c>
    </row>
    <row r="37" spans="1:3" x14ac:dyDescent="0.25">
      <c r="A37" s="102" t="s">
        <v>122</v>
      </c>
      <c r="B37" s="102">
        <v>1.6711610487799999</v>
      </c>
      <c r="C37" s="102">
        <f t="shared" si="0"/>
        <v>1</v>
      </c>
    </row>
  </sheetData>
  <mergeCells count="1">
    <mergeCell ref="A4:B4"/>
  </mergeCells>
  <hyperlinks>
    <hyperlink ref="A4:B4" location="Índice!A1" display="Regresar al Índic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G38"/>
  <sheetViews>
    <sheetView workbookViewId="0"/>
  </sheetViews>
  <sheetFormatPr baseColWidth="10" defaultRowHeight="15" x14ac:dyDescent="0.25"/>
  <cols>
    <col min="1" max="16384" width="11.42578125" style="102"/>
  </cols>
  <sheetData>
    <row r="1" spans="1:7" x14ac:dyDescent="0.25">
      <c r="A1" s="47" t="s">
        <v>1356</v>
      </c>
    </row>
    <row r="2" spans="1:7" ht="15" customHeight="1" x14ac:dyDescent="0.25">
      <c r="A2" s="106" t="s">
        <v>512</v>
      </c>
      <c r="B2" s="107"/>
    </row>
    <row r="3" spans="1:7" ht="15" customHeight="1" x14ac:dyDescent="0.25">
      <c r="A3" s="106" t="s">
        <v>520</v>
      </c>
    </row>
    <row r="4" spans="1:7" x14ac:dyDescent="0.25">
      <c r="A4" s="292" t="s">
        <v>1327</v>
      </c>
      <c r="B4" s="292"/>
    </row>
    <row r="5" spans="1:7" x14ac:dyDescent="0.25">
      <c r="A5" s="102" t="s">
        <v>503</v>
      </c>
      <c r="B5" s="102" t="s">
        <v>521</v>
      </c>
      <c r="C5" s="102" t="s">
        <v>522</v>
      </c>
      <c r="D5" s="102" t="s">
        <v>523</v>
      </c>
      <c r="E5" s="102" t="s">
        <v>524</v>
      </c>
      <c r="F5" s="102" t="s">
        <v>525</v>
      </c>
      <c r="G5" s="102" t="s">
        <v>526</v>
      </c>
    </row>
    <row r="6" spans="1:7" x14ac:dyDescent="0.25">
      <c r="A6" s="102" t="s">
        <v>527</v>
      </c>
      <c r="B6" s="102">
        <v>3.2072016400000001</v>
      </c>
      <c r="C6" s="102">
        <v>3.8700381799999999</v>
      </c>
      <c r="D6" s="102">
        <v>4.2528670799999997</v>
      </c>
      <c r="E6" s="102">
        <v>3.7009725599999999</v>
      </c>
      <c r="F6" s="102">
        <v>2.6572247899999999</v>
      </c>
      <c r="G6" s="102">
        <f t="shared" ref="G6:G38" si="0">F6-E6</f>
        <v>-1.04374777</v>
      </c>
    </row>
    <row r="7" spans="1:7" x14ac:dyDescent="0.25">
      <c r="A7" s="102" t="s">
        <v>119</v>
      </c>
      <c r="B7" s="102">
        <v>7.3360708920939999</v>
      </c>
      <c r="C7" s="102">
        <v>6.6341019083399999</v>
      </c>
      <c r="D7" s="102">
        <v>7.4192690813580002</v>
      </c>
      <c r="E7" s="102">
        <v>7.7851423827539996</v>
      </c>
      <c r="F7" s="102">
        <v>7.3641350440059998</v>
      </c>
      <c r="G7" s="102">
        <f t="shared" si="0"/>
        <v>-0.42100733874799978</v>
      </c>
    </row>
    <row r="8" spans="1:7" x14ac:dyDescent="0.25">
      <c r="A8" s="102" t="s">
        <v>528</v>
      </c>
      <c r="B8" s="102">
        <v>3.8757549188159999</v>
      </c>
      <c r="C8" s="102">
        <v>3.9786003643000001</v>
      </c>
      <c r="D8" s="102">
        <v>3.5426534661870002</v>
      </c>
      <c r="E8" s="102">
        <v>3.9366257831399998</v>
      </c>
      <c r="F8" s="102">
        <v>3.6580794757550001</v>
      </c>
      <c r="G8" s="102">
        <f t="shared" si="0"/>
        <v>-0.27854630738499964</v>
      </c>
    </row>
    <row r="9" spans="1:7" x14ac:dyDescent="0.25">
      <c r="A9" s="102" t="s">
        <v>529</v>
      </c>
      <c r="B9" s="102">
        <v>3.5303173384909998</v>
      </c>
      <c r="C9" s="102">
        <v>3.527067145108</v>
      </c>
      <c r="D9" s="102">
        <v>3.5817703690610001</v>
      </c>
      <c r="E9" s="102">
        <v>3.7046187054969999</v>
      </c>
      <c r="F9" s="102">
        <v>3.4791930868429999</v>
      </c>
      <c r="G9" s="102">
        <f t="shared" si="0"/>
        <v>-0.22542561865400002</v>
      </c>
    </row>
    <row r="10" spans="1:7" x14ac:dyDescent="0.25">
      <c r="A10" s="102" t="s">
        <v>530</v>
      </c>
      <c r="B10" s="102">
        <v>3.7395315714450001</v>
      </c>
      <c r="C10" s="102">
        <v>3.4422424061110002</v>
      </c>
      <c r="D10" s="102">
        <v>3.578453306573</v>
      </c>
      <c r="E10" s="102">
        <v>4.0199913467390003</v>
      </c>
      <c r="F10" s="102">
        <v>3.8100419649120001</v>
      </c>
      <c r="G10" s="102">
        <f t="shared" si="0"/>
        <v>-0.20994938182700018</v>
      </c>
    </row>
    <row r="11" spans="1:7" x14ac:dyDescent="0.25">
      <c r="A11" s="102" t="s">
        <v>531</v>
      </c>
      <c r="B11" s="102">
        <v>1.269747134897</v>
      </c>
      <c r="C11" s="102">
        <v>1.4844591859289999</v>
      </c>
      <c r="D11" s="102">
        <v>1.540768228715</v>
      </c>
      <c r="E11" s="102">
        <v>1.982990634956</v>
      </c>
      <c r="F11" s="102">
        <v>1.807108324239</v>
      </c>
      <c r="G11" s="102">
        <f t="shared" si="0"/>
        <v>-0.175882310717</v>
      </c>
    </row>
    <row r="12" spans="1:7" x14ac:dyDescent="0.25">
      <c r="A12" s="102" t="s">
        <v>532</v>
      </c>
      <c r="B12" s="102">
        <v>2.9354937415150002</v>
      </c>
      <c r="C12" s="102">
        <v>2.3324769886249999</v>
      </c>
      <c r="D12" s="102">
        <v>2.313366251703</v>
      </c>
      <c r="E12" s="102">
        <v>2.3160884082909998</v>
      </c>
      <c r="F12" s="102">
        <v>2.1879497333110001</v>
      </c>
      <c r="G12" s="102">
        <f t="shared" si="0"/>
        <v>-0.12813867497999976</v>
      </c>
    </row>
    <row r="13" spans="1:7" x14ac:dyDescent="0.25">
      <c r="A13" s="102" t="s">
        <v>533</v>
      </c>
      <c r="B13" s="102">
        <v>2.0217411774470002</v>
      </c>
      <c r="C13" s="102">
        <v>1.689430651119</v>
      </c>
      <c r="D13" s="102">
        <v>1.7175333875809999</v>
      </c>
      <c r="E13" s="102">
        <v>1.777513293275</v>
      </c>
      <c r="F13" s="102">
        <v>1.6711610487799999</v>
      </c>
      <c r="G13" s="102">
        <f t="shared" si="0"/>
        <v>-0.10635224449500003</v>
      </c>
    </row>
    <row r="14" spans="1:7" x14ac:dyDescent="0.25">
      <c r="A14" s="102" t="s">
        <v>534</v>
      </c>
      <c r="B14" s="102">
        <v>4.2273259669780003</v>
      </c>
      <c r="C14" s="102">
        <v>3.6156811633479999</v>
      </c>
      <c r="D14" s="102">
        <v>4.5920717941160003</v>
      </c>
      <c r="E14" s="102">
        <v>4.6391870193809996</v>
      </c>
      <c r="F14" s="102">
        <v>4.5560041242880001</v>
      </c>
      <c r="G14" s="102">
        <f t="shared" si="0"/>
        <v>-8.3182895092999587E-2</v>
      </c>
    </row>
    <row r="15" spans="1:7" x14ac:dyDescent="0.25">
      <c r="A15" s="102" t="s">
        <v>535</v>
      </c>
      <c r="B15" s="102">
        <v>3.658032637367</v>
      </c>
      <c r="C15" s="102">
        <v>3.7766426088489999</v>
      </c>
      <c r="D15" s="102">
        <v>3.7324893936170001</v>
      </c>
      <c r="E15" s="102">
        <v>3.7301739969400001</v>
      </c>
      <c r="F15" s="102">
        <v>3.6586089009060001</v>
      </c>
      <c r="G15" s="102">
        <f t="shared" si="0"/>
        <v>-7.1565096033999964E-2</v>
      </c>
    </row>
    <row r="16" spans="1:7" x14ac:dyDescent="0.25">
      <c r="A16" s="102" t="s">
        <v>536</v>
      </c>
      <c r="B16" s="102">
        <v>2.295548275662</v>
      </c>
      <c r="C16" s="102">
        <v>2.4263613127560002</v>
      </c>
      <c r="D16" s="102">
        <v>2.9373961649029998</v>
      </c>
      <c r="E16" s="102">
        <v>2.3722107449709999</v>
      </c>
      <c r="F16" s="102">
        <v>2.326567081041</v>
      </c>
      <c r="G16" s="102">
        <f t="shared" si="0"/>
        <v>-4.5643663929999967E-2</v>
      </c>
    </row>
    <row r="17" spans="1:7" x14ac:dyDescent="0.25">
      <c r="A17" s="102" t="s">
        <v>537</v>
      </c>
      <c r="B17" s="102">
        <v>2.1872278619990002</v>
      </c>
      <c r="C17" s="102">
        <v>2.9093270723479998</v>
      </c>
      <c r="D17" s="102">
        <v>2.7059779488350002</v>
      </c>
      <c r="E17" s="102">
        <v>3.442687071765</v>
      </c>
      <c r="F17" s="102">
        <v>3.4152567349949998</v>
      </c>
      <c r="G17" s="102">
        <f t="shared" si="0"/>
        <v>-2.7430336770000174E-2</v>
      </c>
    </row>
    <row r="18" spans="1:7" x14ac:dyDescent="0.25">
      <c r="A18" s="102" t="s">
        <v>538</v>
      </c>
      <c r="B18" s="102">
        <v>2.0374565015080002</v>
      </c>
      <c r="C18" s="102">
        <v>2.0202626690529999</v>
      </c>
      <c r="D18" s="102">
        <v>2.2057952874920002</v>
      </c>
      <c r="E18" s="102">
        <v>2.4223444860219998</v>
      </c>
      <c r="F18" s="102">
        <v>2.4059017193969998</v>
      </c>
      <c r="G18" s="102">
        <f t="shared" si="0"/>
        <v>-1.6442766624999994E-2</v>
      </c>
    </row>
    <row r="19" spans="1:7" x14ac:dyDescent="0.25">
      <c r="A19" s="102" t="s">
        <v>539</v>
      </c>
      <c r="B19" s="102">
        <v>3.9144741276550001</v>
      </c>
      <c r="C19" s="102">
        <v>4.9933272676840001</v>
      </c>
      <c r="D19" s="102">
        <v>4.4029323359149997</v>
      </c>
      <c r="E19" s="102">
        <v>5.1279137109399997</v>
      </c>
      <c r="F19" s="102">
        <v>5.1117500338569997</v>
      </c>
      <c r="G19" s="102">
        <f t="shared" si="0"/>
        <v>-1.6163677083000039E-2</v>
      </c>
    </row>
    <row r="20" spans="1:7" x14ac:dyDescent="0.25">
      <c r="A20" s="102" t="s">
        <v>540</v>
      </c>
      <c r="B20" s="102">
        <v>2.62545238</v>
      </c>
      <c r="C20" s="102">
        <v>3.3216029100000002</v>
      </c>
      <c r="D20" s="102">
        <v>3.6424302700000002</v>
      </c>
      <c r="E20" s="102">
        <v>3.4781586</v>
      </c>
      <c r="F20" s="102">
        <v>3.4796521500000002</v>
      </c>
      <c r="G20" s="102">
        <f t="shared" si="0"/>
        <v>1.4935500000001767E-3</v>
      </c>
    </row>
    <row r="21" spans="1:7" x14ac:dyDescent="0.25">
      <c r="A21" s="102" t="s">
        <v>541</v>
      </c>
      <c r="B21" s="102">
        <v>2.1568400286129998</v>
      </c>
      <c r="C21" s="102">
        <v>2.1994043375140002</v>
      </c>
      <c r="D21" s="102">
        <v>2.095842060267</v>
      </c>
      <c r="E21" s="102">
        <v>2.0368702324300001</v>
      </c>
      <c r="F21" s="102">
        <v>2.061116126915</v>
      </c>
      <c r="G21" s="102">
        <f t="shared" si="0"/>
        <v>2.4245894484999919E-2</v>
      </c>
    </row>
    <row r="22" spans="1:7" x14ac:dyDescent="0.25">
      <c r="A22" s="102" t="s">
        <v>542</v>
      </c>
      <c r="B22" s="102">
        <v>3.5231519802919999</v>
      </c>
      <c r="C22" s="102">
        <v>3.1897423830760001</v>
      </c>
      <c r="D22" s="102">
        <v>3.1491667928239999</v>
      </c>
      <c r="E22" s="102">
        <v>2.6279049981539999</v>
      </c>
      <c r="F22" s="102">
        <v>2.6561204763039998</v>
      </c>
      <c r="G22" s="102">
        <f t="shared" si="0"/>
        <v>2.8215478149999917E-2</v>
      </c>
    </row>
    <row r="23" spans="1:7" x14ac:dyDescent="0.25">
      <c r="A23" s="102" t="s">
        <v>516</v>
      </c>
      <c r="B23" s="102">
        <v>4.0084669580229999</v>
      </c>
      <c r="C23" s="102">
        <v>3.8612896086149999</v>
      </c>
      <c r="D23" s="102">
        <v>4.566783260337</v>
      </c>
      <c r="E23" s="102">
        <v>4.1015886693660004</v>
      </c>
      <c r="F23" s="102">
        <v>4.1640649105229999</v>
      </c>
      <c r="G23" s="102">
        <f t="shared" si="0"/>
        <v>6.2476241156999457E-2</v>
      </c>
    </row>
    <row r="24" spans="1:7" x14ac:dyDescent="0.25">
      <c r="A24" s="102" t="s">
        <v>543</v>
      </c>
      <c r="B24" s="102">
        <v>3.3659400352020001</v>
      </c>
      <c r="C24" s="102">
        <v>2.6910514858600001</v>
      </c>
      <c r="D24" s="102">
        <v>2.8959413500669999</v>
      </c>
      <c r="E24" s="102">
        <v>2.691582145266</v>
      </c>
      <c r="F24" s="102">
        <v>2.769437670571</v>
      </c>
      <c r="G24" s="102">
        <f t="shared" si="0"/>
        <v>7.7855525304999951E-2</v>
      </c>
    </row>
    <row r="25" spans="1:7" x14ac:dyDescent="0.25">
      <c r="A25" s="102" t="s">
        <v>544</v>
      </c>
      <c r="B25" s="102">
        <v>3.6454977707279999</v>
      </c>
      <c r="C25" s="102">
        <v>3.419255887651</v>
      </c>
      <c r="D25" s="102">
        <v>3.6355087136150002</v>
      </c>
      <c r="E25" s="102">
        <v>3.2201217585420001</v>
      </c>
      <c r="F25" s="102">
        <v>3.328207892335</v>
      </c>
      <c r="G25" s="102">
        <f t="shared" si="0"/>
        <v>0.10808613379299992</v>
      </c>
    </row>
    <row r="26" spans="1:7" x14ac:dyDescent="0.25">
      <c r="A26" s="102" t="s">
        <v>545</v>
      </c>
      <c r="B26" s="102">
        <v>3.2351161209220001</v>
      </c>
      <c r="C26" s="102">
        <v>3.307108111946</v>
      </c>
      <c r="D26" s="102">
        <v>3.3038138962070001</v>
      </c>
      <c r="E26" s="102">
        <v>3.3548535223379998</v>
      </c>
      <c r="F26" s="102">
        <v>3.4647699677060002</v>
      </c>
      <c r="G26" s="102">
        <f t="shared" si="0"/>
        <v>0.10991644536800038</v>
      </c>
    </row>
    <row r="27" spans="1:7" x14ac:dyDescent="0.25">
      <c r="A27" s="102" t="s">
        <v>546</v>
      </c>
      <c r="B27" s="102">
        <v>2.5042699436740001</v>
      </c>
      <c r="C27" s="102">
        <v>3.6456071205690002</v>
      </c>
      <c r="D27" s="102">
        <v>3.0748670747740001</v>
      </c>
      <c r="E27" s="102">
        <v>3.4244551116970001</v>
      </c>
      <c r="F27" s="102">
        <v>3.546509157359</v>
      </c>
      <c r="G27" s="102">
        <f t="shared" si="0"/>
        <v>0.12205404566199984</v>
      </c>
    </row>
    <row r="28" spans="1:7" x14ac:dyDescent="0.25">
      <c r="A28" s="102" t="s">
        <v>547</v>
      </c>
      <c r="B28" s="102">
        <v>2.7252619958139999</v>
      </c>
      <c r="C28" s="102">
        <v>2.7422987833139998</v>
      </c>
      <c r="D28" s="102">
        <v>2.554287141668</v>
      </c>
      <c r="E28" s="102">
        <v>2.8729128460790001</v>
      </c>
      <c r="F28" s="102">
        <v>2.9988769217029998</v>
      </c>
      <c r="G28" s="102">
        <f t="shared" si="0"/>
        <v>0.12596407562399969</v>
      </c>
    </row>
    <row r="29" spans="1:7" x14ac:dyDescent="0.25">
      <c r="A29" s="102" t="s">
        <v>548</v>
      </c>
      <c r="B29" s="102">
        <v>2.8943163948259998</v>
      </c>
      <c r="C29" s="102">
        <v>3.2294802016739999</v>
      </c>
      <c r="D29" s="102">
        <v>3.2475337760979999</v>
      </c>
      <c r="E29" s="102">
        <v>2.7809445346550001</v>
      </c>
      <c r="F29" s="102">
        <v>2.9316074617179999</v>
      </c>
      <c r="G29" s="102">
        <f t="shared" si="0"/>
        <v>0.15066292706299977</v>
      </c>
    </row>
    <row r="30" spans="1:7" x14ac:dyDescent="0.25">
      <c r="A30" s="102" t="s">
        <v>549</v>
      </c>
      <c r="B30" s="102">
        <v>2.377127676762</v>
      </c>
      <c r="C30" s="102">
        <v>2.5427487422840001</v>
      </c>
      <c r="D30" s="102">
        <v>2.6971740113860001</v>
      </c>
      <c r="E30" s="102">
        <v>2.638935990652</v>
      </c>
      <c r="F30" s="102">
        <v>2.7923126917049998</v>
      </c>
      <c r="G30" s="102">
        <f t="shared" si="0"/>
        <v>0.15337670105299983</v>
      </c>
    </row>
    <row r="31" spans="1:7" x14ac:dyDescent="0.25">
      <c r="A31" s="102" t="s">
        <v>132</v>
      </c>
      <c r="B31" s="102">
        <v>3.3706160931940001</v>
      </c>
      <c r="C31" s="102">
        <v>2.708303610842</v>
      </c>
      <c r="D31" s="102">
        <v>3.121838281973</v>
      </c>
      <c r="E31" s="102">
        <v>3.699896973869</v>
      </c>
      <c r="F31" s="102">
        <v>3.8555796421430002</v>
      </c>
      <c r="G31" s="102">
        <f t="shared" si="0"/>
        <v>0.15568266827400024</v>
      </c>
    </row>
    <row r="32" spans="1:7" x14ac:dyDescent="0.25">
      <c r="A32" s="102" t="s">
        <v>550</v>
      </c>
      <c r="B32" s="102">
        <v>3.3998279515740002</v>
      </c>
      <c r="C32" s="102">
        <v>3.5522350997909999</v>
      </c>
      <c r="D32" s="102">
        <v>3.6363332187970001</v>
      </c>
      <c r="E32" s="102">
        <v>3.694135098786</v>
      </c>
      <c r="F32" s="102">
        <v>3.8889903127590002</v>
      </c>
      <c r="G32" s="102">
        <f t="shared" si="0"/>
        <v>0.19485521397300021</v>
      </c>
    </row>
    <row r="33" spans="1:7" x14ac:dyDescent="0.25">
      <c r="A33" s="102" t="s">
        <v>551</v>
      </c>
      <c r="B33" s="102">
        <v>2.524366283095</v>
      </c>
      <c r="C33" s="102">
        <v>3.0785946458529998</v>
      </c>
      <c r="D33" s="102">
        <v>2.811807625498</v>
      </c>
      <c r="E33" s="102">
        <v>2.5616776492439999</v>
      </c>
      <c r="F33" s="102">
        <v>2.826275601231</v>
      </c>
      <c r="G33" s="102">
        <f t="shared" si="0"/>
        <v>0.26459795198700009</v>
      </c>
    </row>
    <row r="34" spans="1:7" x14ac:dyDescent="0.25">
      <c r="A34" s="102" t="s">
        <v>552</v>
      </c>
      <c r="B34" s="102">
        <v>3.8025860489799999</v>
      </c>
      <c r="C34" s="102">
        <v>4.0282717300790001</v>
      </c>
      <c r="D34" s="102">
        <v>4.0339348861250004</v>
      </c>
      <c r="E34" s="102">
        <v>3.8194282831040001</v>
      </c>
      <c r="F34" s="102">
        <v>4.0988370342199998</v>
      </c>
      <c r="G34" s="102">
        <f t="shared" si="0"/>
        <v>0.27940875111599972</v>
      </c>
    </row>
    <row r="35" spans="1:7" x14ac:dyDescent="0.25">
      <c r="A35" s="102" t="s">
        <v>553</v>
      </c>
      <c r="B35" s="102">
        <v>2.2769003511779999</v>
      </c>
      <c r="C35" s="102">
        <v>2.656614669209</v>
      </c>
      <c r="D35" s="102">
        <v>2.7528609108039999</v>
      </c>
      <c r="E35" s="102">
        <v>2.3917367221979999</v>
      </c>
      <c r="F35" s="102">
        <v>2.7641857047829999</v>
      </c>
      <c r="G35" s="102">
        <f t="shared" si="0"/>
        <v>0.37244898258499992</v>
      </c>
    </row>
    <row r="36" spans="1:7" x14ac:dyDescent="0.25">
      <c r="A36" s="102" t="s">
        <v>141</v>
      </c>
      <c r="B36" s="102">
        <v>4.33096244626</v>
      </c>
      <c r="C36" s="102">
        <v>4.1073763180079998</v>
      </c>
      <c r="D36" s="102">
        <v>3.670010436419</v>
      </c>
      <c r="E36" s="102">
        <v>3.9870044870800001</v>
      </c>
      <c r="F36" s="102">
        <v>4.4025089425620001</v>
      </c>
      <c r="G36" s="102">
        <f t="shared" si="0"/>
        <v>0.41550445548199999</v>
      </c>
    </row>
    <row r="37" spans="1:7" x14ac:dyDescent="0.25">
      <c r="A37" s="102" t="s">
        <v>135</v>
      </c>
      <c r="B37" s="102">
        <v>1.238</v>
      </c>
      <c r="C37" s="102">
        <v>0.84699999999999998</v>
      </c>
      <c r="D37" s="102">
        <v>1.534</v>
      </c>
      <c r="E37" s="102">
        <v>1.212</v>
      </c>
      <c r="F37" s="102">
        <v>1.8140000000000001</v>
      </c>
      <c r="G37" s="102">
        <f t="shared" si="0"/>
        <v>0.60200000000000009</v>
      </c>
    </row>
    <row r="38" spans="1:7" x14ac:dyDescent="0.25">
      <c r="A38" s="102" t="s">
        <v>554</v>
      </c>
      <c r="B38" s="102">
        <v>3.446384029656</v>
      </c>
      <c r="C38" s="102">
        <v>3.6339825280219999</v>
      </c>
      <c r="D38" s="102">
        <v>3.8149246458210002</v>
      </c>
      <c r="E38" s="102">
        <v>3.7452879267350001</v>
      </c>
      <c r="F38" s="102">
        <v>4.4941686976230004</v>
      </c>
      <c r="G38" s="102">
        <f t="shared" si="0"/>
        <v>0.74888077088800031</v>
      </c>
    </row>
  </sheetData>
  <mergeCells count="1">
    <mergeCell ref="A4:B4"/>
  </mergeCells>
  <hyperlinks>
    <hyperlink ref="A4:B4" location="Índice!A1" display="Regresar al Índic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D11"/>
  <sheetViews>
    <sheetView workbookViewId="0">
      <selection activeCell="A2" sqref="A2"/>
    </sheetView>
  </sheetViews>
  <sheetFormatPr baseColWidth="10" defaultRowHeight="15" x14ac:dyDescent="0.25"/>
  <cols>
    <col min="1" max="1" width="18.85546875" style="102" customWidth="1"/>
    <col min="2" max="2" width="17.140625" style="102" bestFit="1" customWidth="1"/>
    <col min="3" max="16384" width="11.42578125" style="102"/>
  </cols>
  <sheetData>
    <row r="1" spans="1:4" x14ac:dyDescent="0.25">
      <c r="A1" s="47" t="s">
        <v>1407</v>
      </c>
    </row>
    <row r="2" spans="1:4" x14ac:dyDescent="0.25">
      <c r="A2" s="106" t="s">
        <v>512</v>
      </c>
    </row>
    <row r="3" spans="1:4" x14ac:dyDescent="0.25">
      <c r="A3" s="106" t="s">
        <v>520</v>
      </c>
    </row>
    <row r="4" spans="1:4" x14ac:dyDescent="0.25">
      <c r="A4" s="292" t="s">
        <v>1327</v>
      </c>
      <c r="B4" s="292"/>
    </row>
    <row r="5" spans="1:4" x14ac:dyDescent="0.25">
      <c r="A5" s="102" t="s">
        <v>555</v>
      </c>
      <c r="B5" s="102" t="s">
        <v>556</v>
      </c>
    </row>
    <row r="6" spans="1:4" x14ac:dyDescent="0.25">
      <c r="A6" s="102" t="s">
        <v>557</v>
      </c>
      <c r="B6" s="108">
        <v>3757440</v>
      </c>
    </row>
    <row r="7" spans="1:4" x14ac:dyDescent="0.25">
      <c r="A7" s="102" t="s">
        <v>558</v>
      </c>
      <c r="B7" s="108">
        <v>101159</v>
      </c>
    </row>
    <row r="8" spans="1:4" x14ac:dyDescent="0.25">
      <c r="A8" s="102" t="s">
        <v>559</v>
      </c>
      <c r="B8" s="108">
        <v>225022</v>
      </c>
    </row>
    <row r="9" spans="1:4" x14ac:dyDescent="0.25">
      <c r="A9" s="102" t="s">
        <v>560</v>
      </c>
      <c r="B9" s="108">
        <v>2079161</v>
      </c>
    </row>
    <row r="10" spans="1:4" x14ac:dyDescent="0.25">
      <c r="A10" s="102" t="s">
        <v>561</v>
      </c>
      <c r="B10" s="108">
        <f>SUM(B6:B9)</f>
        <v>6162782</v>
      </c>
      <c r="D10" s="109"/>
    </row>
    <row r="11" spans="1:4" x14ac:dyDescent="0.25">
      <c r="D11" s="110"/>
    </row>
  </sheetData>
  <mergeCells count="1">
    <mergeCell ref="A4:B4"/>
  </mergeCells>
  <hyperlinks>
    <hyperlink ref="A4:B4" location="Índice!A1" display="Regresar al Índice"/>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C38"/>
  <sheetViews>
    <sheetView workbookViewId="0">
      <selection activeCell="A2" sqref="A2"/>
    </sheetView>
  </sheetViews>
  <sheetFormatPr baseColWidth="10" defaultRowHeight="15" x14ac:dyDescent="0.25"/>
  <cols>
    <col min="1" max="1" width="15.85546875" style="102" customWidth="1"/>
    <col min="2" max="16384" width="11.42578125" style="102"/>
  </cols>
  <sheetData>
    <row r="1" spans="1:3" x14ac:dyDescent="0.25">
      <c r="A1" s="47" t="s">
        <v>1406</v>
      </c>
    </row>
    <row r="2" spans="1:3" x14ac:dyDescent="0.25">
      <c r="A2" s="106" t="s">
        <v>512</v>
      </c>
    </row>
    <row r="3" spans="1:3" x14ac:dyDescent="0.25">
      <c r="A3" s="106" t="s">
        <v>520</v>
      </c>
    </row>
    <row r="4" spans="1:3" x14ac:dyDescent="0.25">
      <c r="A4" s="292" t="s">
        <v>1327</v>
      </c>
      <c r="B4" s="292"/>
    </row>
    <row r="5" spans="1:3" x14ac:dyDescent="0.25">
      <c r="B5" s="102">
        <v>2019</v>
      </c>
    </row>
    <row r="6" spans="1:3" x14ac:dyDescent="0.25">
      <c r="A6" s="102" t="s">
        <v>140</v>
      </c>
      <c r="B6" s="102">
        <v>81.599999999999994</v>
      </c>
      <c r="C6" s="102">
        <f t="shared" ref="C6:C38" si="0">RANK(B6,$B$6:$B$1048576,1)</f>
        <v>33</v>
      </c>
    </row>
    <row r="7" spans="1:3" x14ac:dyDescent="0.25">
      <c r="A7" s="102" t="s">
        <v>135</v>
      </c>
      <c r="B7" s="102">
        <v>79.2</v>
      </c>
      <c r="C7" s="102">
        <f t="shared" si="0"/>
        <v>32</v>
      </c>
    </row>
    <row r="8" spans="1:3" x14ac:dyDescent="0.25">
      <c r="A8" s="102" t="s">
        <v>127</v>
      </c>
      <c r="B8" s="102">
        <v>78.2</v>
      </c>
      <c r="C8" s="102">
        <f t="shared" si="0"/>
        <v>31</v>
      </c>
    </row>
    <row r="9" spans="1:3" x14ac:dyDescent="0.25">
      <c r="A9" s="102" t="s">
        <v>123</v>
      </c>
      <c r="B9" s="102">
        <v>74.3</v>
      </c>
      <c r="C9" s="102">
        <f t="shared" si="0"/>
        <v>30</v>
      </c>
    </row>
    <row r="10" spans="1:3" x14ac:dyDescent="0.25">
      <c r="A10" s="102" t="s">
        <v>125</v>
      </c>
      <c r="B10" s="102">
        <v>72.8</v>
      </c>
      <c r="C10" s="102">
        <f t="shared" si="0"/>
        <v>29</v>
      </c>
    </row>
    <row r="11" spans="1:3" x14ac:dyDescent="0.25">
      <c r="A11" s="102" t="s">
        <v>124</v>
      </c>
      <c r="B11" s="102">
        <v>72</v>
      </c>
      <c r="C11" s="102">
        <f t="shared" si="0"/>
        <v>28</v>
      </c>
    </row>
    <row r="12" spans="1:3" x14ac:dyDescent="0.25">
      <c r="A12" s="102" t="s">
        <v>519</v>
      </c>
      <c r="B12" s="102">
        <v>70.099999999999994</v>
      </c>
      <c r="C12" s="102">
        <f t="shared" si="0"/>
        <v>27</v>
      </c>
    </row>
    <row r="13" spans="1:3" x14ac:dyDescent="0.25">
      <c r="A13" s="102" t="s">
        <v>130</v>
      </c>
      <c r="B13" s="102">
        <v>67.7</v>
      </c>
      <c r="C13" s="102">
        <f t="shared" si="0"/>
        <v>26</v>
      </c>
    </row>
    <row r="14" spans="1:3" x14ac:dyDescent="0.25">
      <c r="A14" s="102" t="s">
        <v>518</v>
      </c>
      <c r="B14" s="102">
        <v>67.400000000000006</v>
      </c>
      <c r="C14" s="102">
        <f t="shared" si="0"/>
        <v>25</v>
      </c>
    </row>
    <row r="15" spans="1:3" x14ac:dyDescent="0.25">
      <c r="A15" s="102" t="s">
        <v>119</v>
      </c>
      <c r="B15" s="102">
        <v>65.3</v>
      </c>
      <c r="C15" s="102">
        <f t="shared" si="0"/>
        <v>24</v>
      </c>
    </row>
    <row r="16" spans="1:3" x14ac:dyDescent="0.25">
      <c r="A16" s="102" t="s">
        <v>145</v>
      </c>
      <c r="B16" s="102">
        <v>65</v>
      </c>
      <c r="C16" s="102">
        <f t="shared" si="0"/>
        <v>23</v>
      </c>
    </row>
    <row r="17" spans="1:3" x14ac:dyDescent="0.25">
      <c r="A17" s="102" t="s">
        <v>122</v>
      </c>
      <c r="B17" s="102">
        <v>62.6</v>
      </c>
      <c r="C17" s="102">
        <f t="shared" si="0"/>
        <v>22</v>
      </c>
    </row>
    <row r="18" spans="1:3" x14ac:dyDescent="0.25">
      <c r="A18" s="102" t="s">
        <v>131</v>
      </c>
      <c r="B18" s="102">
        <v>61.4</v>
      </c>
      <c r="C18" s="102">
        <f t="shared" si="0"/>
        <v>21</v>
      </c>
    </row>
    <row r="19" spans="1:3" x14ac:dyDescent="0.25">
      <c r="A19" s="102" t="s">
        <v>137</v>
      </c>
      <c r="B19" s="102">
        <v>61.3</v>
      </c>
      <c r="C19" s="102">
        <f t="shared" si="0"/>
        <v>20</v>
      </c>
    </row>
    <row r="20" spans="1:3" x14ac:dyDescent="0.25">
      <c r="A20" s="102" t="s">
        <v>171</v>
      </c>
      <c r="B20" s="102">
        <v>57.9</v>
      </c>
      <c r="C20" s="102">
        <f t="shared" si="0"/>
        <v>19</v>
      </c>
    </row>
    <row r="21" spans="1:3" x14ac:dyDescent="0.25">
      <c r="A21" s="102" t="s">
        <v>5</v>
      </c>
      <c r="B21" s="102">
        <v>56.9</v>
      </c>
      <c r="C21" s="102">
        <f t="shared" si="0"/>
        <v>18</v>
      </c>
    </row>
    <row r="22" spans="1:3" x14ac:dyDescent="0.25">
      <c r="A22" s="102" t="s">
        <v>128</v>
      </c>
      <c r="B22" s="102">
        <v>56.7</v>
      </c>
      <c r="C22" s="102">
        <f t="shared" si="0"/>
        <v>17</v>
      </c>
    </row>
    <row r="23" spans="1:3" x14ac:dyDescent="0.25">
      <c r="A23" s="102" t="s">
        <v>142</v>
      </c>
      <c r="B23" s="102">
        <v>54.5</v>
      </c>
      <c r="C23" s="102">
        <f t="shared" si="0"/>
        <v>16</v>
      </c>
    </row>
    <row r="24" spans="1:3" x14ac:dyDescent="0.25">
      <c r="A24" s="102" t="s">
        <v>138</v>
      </c>
      <c r="B24" s="102">
        <v>53</v>
      </c>
      <c r="C24" s="102">
        <f t="shared" si="0"/>
        <v>15</v>
      </c>
    </row>
    <row r="25" spans="1:3" x14ac:dyDescent="0.25">
      <c r="A25" s="102" t="s">
        <v>136</v>
      </c>
      <c r="B25" s="102">
        <v>51.8</v>
      </c>
      <c r="C25" s="102">
        <f t="shared" si="0"/>
        <v>14</v>
      </c>
    </row>
    <row r="26" spans="1:3" x14ac:dyDescent="0.25">
      <c r="A26" s="102" t="s">
        <v>132</v>
      </c>
      <c r="B26" s="102">
        <v>50.8</v>
      </c>
      <c r="C26" s="102">
        <f t="shared" si="0"/>
        <v>13</v>
      </c>
    </row>
    <row r="27" spans="1:3" x14ac:dyDescent="0.25">
      <c r="A27" s="102" t="s">
        <v>53</v>
      </c>
      <c r="B27" s="102">
        <v>50.1</v>
      </c>
      <c r="C27" s="102">
        <f t="shared" si="0"/>
        <v>12</v>
      </c>
    </row>
    <row r="28" spans="1:3" x14ac:dyDescent="0.25">
      <c r="A28" s="102" t="s">
        <v>94</v>
      </c>
      <c r="B28" s="102">
        <v>48.6</v>
      </c>
      <c r="C28" s="102">
        <f t="shared" si="0"/>
        <v>11</v>
      </c>
    </row>
    <row r="29" spans="1:3" x14ac:dyDescent="0.25">
      <c r="A29" s="102" t="s">
        <v>129</v>
      </c>
      <c r="B29" s="102">
        <v>48.3</v>
      </c>
      <c r="C29" s="102">
        <f t="shared" si="0"/>
        <v>10</v>
      </c>
    </row>
    <row r="30" spans="1:3" x14ac:dyDescent="0.25">
      <c r="A30" s="102" t="s">
        <v>116</v>
      </c>
      <c r="B30" s="102">
        <v>44.5</v>
      </c>
      <c r="C30" s="102">
        <f t="shared" si="0"/>
        <v>9</v>
      </c>
    </row>
    <row r="31" spans="1:3" x14ac:dyDescent="0.25">
      <c r="A31" s="102" t="s">
        <v>121</v>
      </c>
      <c r="B31" s="102">
        <v>43.5</v>
      </c>
      <c r="C31" s="102">
        <f t="shared" si="0"/>
        <v>8</v>
      </c>
    </row>
    <row r="32" spans="1:3" x14ac:dyDescent="0.25">
      <c r="A32" s="102" t="s">
        <v>139</v>
      </c>
      <c r="B32" s="102">
        <v>42.9</v>
      </c>
      <c r="C32" s="102">
        <f t="shared" si="0"/>
        <v>7</v>
      </c>
    </row>
    <row r="33" spans="1:3" x14ac:dyDescent="0.25">
      <c r="A33" s="102" t="s">
        <v>134</v>
      </c>
      <c r="B33" s="102">
        <v>41.4</v>
      </c>
      <c r="C33" s="102">
        <f t="shared" si="0"/>
        <v>6</v>
      </c>
    </row>
    <row r="34" spans="1:3" x14ac:dyDescent="0.25">
      <c r="A34" s="102" t="s">
        <v>144</v>
      </c>
      <c r="B34" s="102">
        <v>38.200000000000003</v>
      </c>
      <c r="C34" s="102">
        <f t="shared" si="0"/>
        <v>5</v>
      </c>
    </row>
    <row r="35" spans="1:3" x14ac:dyDescent="0.25">
      <c r="A35" s="102" t="s">
        <v>133</v>
      </c>
      <c r="B35" s="102">
        <v>37.9</v>
      </c>
      <c r="C35" s="102">
        <f t="shared" si="0"/>
        <v>4</v>
      </c>
    </row>
    <row r="36" spans="1:3" x14ac:dyDescent="0.25">
      <c r="A36" s="102" t="s">
        <v>117</v>
      </c>
      <c r="B36" s="102">
        <v>37.799999999999997</v>
      </c>
      <c r="C36" s="102">
        <f t="shared" si="0"/>
        <v>3</v>
      </c>
    </row>
    <row r="37" spans="1:3" x14ac:dyDescent="0.25">
      <c r="A37" s="102" t="s">
        <v>118</v>
      </c>
      <c r="B37" s="102">
        <v>37.6</v>
      </c>
      <c r="C37" s="102">
        <f t="shared" si="0"/>
        <v>2</v>
      </c>
    </row>
    <row r="38" spans="1:3" x14ac:dyDescent="0.25">
      <c r="A38" s="102" t="s">
        <v>516</v>
      </c>
      <c r="B38" s="102">
        <v>33.6</v>
      </c>
      <c r="C38" s="102">
        <f t="shared" si="0"/>
        <v>1</v>
      </c>
    </row>
  </sheetData>
  <mergeCells count="1">
    <mergeCell ref="A4:B4"/>
  </mergeCells>
  <hyperlinks>
    <hyperlink ref="A4:B4" location="Índice!A1" display="Regresar al Índice"/>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C20"/>
  <sheetViews>
    <sheetView workbookViewId="0">
      <selection activeCell="A4" sqref="A4:B4"/>
    </sheetView>
  </sheetViews>
  <sheetFormatPr baseColWidth="10" defaultRowHeight="12.75" x14ac:dyDescent="0.2"/>
  <cols>
    <col min="1" max="16384" width="11.42578125" style="118"/>
  </cols>
  <sheetData>
    <row r="1" spans="1:3" ht="15" x14ac:dyDescent="0.2">
      <c r="A1" s="47" t="s">
        <v>1405</v>
      </c>
    </row>
    <row r="2" spans="1:3" x14ac:dyDescent="0.2">
      <c r="A2" s="106" t="s">
        <v>512</v>
      </c>
    </row>
    <row r="3" spans="1:3" x14ac:dyDescent="0.2">
      <c r="A3" s="106" t="s">
        <v>520</v>
      </c>
    </row>
    <row r="4" spans="1:3" ht="15" x14ac:dyDescent="0.25">
      <c r="A4" s="292" t="s">
        <v>1327</v>
      </c>
      <c r="B4" s="292"/>
    </row>
    <row r="5" spans="1:3" x14ac:dyDescent="0.2">
      <c r="A5" s="118" t="s">
        <v>576</v>
      </c>
      <c r="B5" s="118" t="s">
        <v>577</v>
      </c>
    </row>
    <row r="6" spans="1:3" x14ac:dyDescent="0.2">
      <c r="A6" s="118" t="s">
        <v>578</v>
      </c>
      <c r="B6" s="118">
        <v>3.1786622283930002</v>
      </c>
      <c r="C6" s="118">
        <f>RANK(B6,$B$6:$B$20,1)</f>
        <v>7</v>
      </c>
    </row>
    <row r="7" spans="1:3" x14ac:dyDescent="0.2">
      <c r="A7" s="118" t="s">
        <v>579</v>
      </c>
      <c r="B7" s="118">
        <v>3.1705238933589999</v>
      </c>
      <c r="C7" s="118">
        <f t="shared" ref="C7:C20" si="0">RANK(B7,$B$6:$B$20,1)</f>
        <v>6</v>
      </c>
    </row>
    <row r="8" spans="1:3" x14ac:dyDescent="0.2">
      <c r="A8" s="118" t="s">
        <v>580</v>
      </c>
      <c r="B8" s="118">
        <v>2.903846922959</v>
      </c>
      <c r="C8" s="118">
        <f t="shared" si="0"/>
        <v>3</v>
      </c>
    </row>
    <row r="9" spans="1:3" x14ac:dyDescent="0.2">
      <c r="A9" s="118" t="s">
        <v>581</v>
      </c>
      <c r="B9" s="118">
        <v>2.9323891262530002</v>
      </c>
      <c r="C9" s="118">
        <f t="shared" si="0"/>
        <v>4</v>
      </c>
    </row>
    <row r="10" spans="1:3" x14ac:dyDescent="0.2">
      <c r="A10" s="118" t="s">
        <v>582</v>
      </c>
      <c r="B10" s="118">
        <v>4.7920627358459997</v>
      </c>
      <c r="C10" s="118">
        <f t="shared" si="0"/>
        <v>13</v>
      </c>
    </row>
    <row r="11" spans="1:3" x14ac:dyDescent="0.2">
      <c r="A11" s="118" t="s">
        <v>583</v>
      </c>
      <c r="B11" s="118">
        <v>4.6796676938230002</v>
      </c>
      <c r="C11" s="118">
        <f t="shared" si="0"/>
        <v>11</v>
      </c>
    </row>
    <row r="12" spans="1:3" x14ac:dyDescent="0.2">
      <c r="A12" s="118" t="s">
        <v>584</v>
      </c>
      <c r="B12" s="118">
        <v>5.2188578526229996</v>
      </c>
      <c r="C12" s="118">
        <f t="shared" si="0"/>
        <v>15</v>
      </c>
    </row>
    <row r="13" spans="1:3" x14ac:dyDescent="0.2">
      <c r="A13" s="118" t="s">
        <v>585</v>
      </c>
      <c r="B13" s="118">
        <v>4.9253253866950004</v>
      </c>
      <c r="C13" s="118">
        <f t="shared" si="0"/>
        <v>14</v>
      </c>
    </row>
    <row r="14" spans="1:3" x14ac:dyDescent="0.2">
      <c r="A14" s="118" t="s">
        <v>586</v>
      </c>
      <c r="B14" s="118">
        <v>4.2233927745499997</v>
      </c>
      <c r="C14" s="118">
        <f t="shared" si="0"/>
        <v>10</v>
      </c>
    </row>
    <row r="15" spans="1:3" x14ac:dyDescent="0.2">
      <c r="A15" s="118" t="s">
        <v>587</v>
      </c>
      <c r="B15" s="118">
        <v>4.7518610038549998</v>
      </c>
      <c r="C15" s="118">
        <f t="shared" si="0"/>
        <v>12</v>
      </c>
    </row>
    <row r="16" spans="1:3" x14ac:dyDescent="0.2">
      <c r="A16" s="118" t="s">
        <v>588</v>
      </c>
      <c r="B16" s="118">
        <v>4.117363002896</v>
      </c>
      <c r="C16" s="118">
        <f t="shared" si="0"/>
        <v>9</v>
      </c>
    </row>
    <row r="17" spans="1:3" x14ac:dyDescent="0.2">
      <c r="A17" s="118" t="s">
        <v>589</v>
      </c>
      <c r="B17" s="118">
        <v>4.0139479975289998</v>
      </c>
      <c r="C17" s="118">
        <f t="shared" si="0"/>
        <v>8</v>
      </c>
    </row>
    <row r="18" spans="1:3" x14ac:dyDescent="0.2">
      <c r="A18" s="118" t="s">
        <v>590</v>
      </c>
      <c r="B18" s="118">
        <v>2.646939505702</v>
      </c>
      <c r="C18" s="118">
        <f t="shared" si="0"/>
        <v>2</v>
      </c>
    </row>
    <row r="19" spans="1:3" x14ac:dyDescent="0.2">
      <c r="A19" s="118" t="s">
        <v>524</v>
      </c>
      <c r="B19" s="118">
        <v>2.0992205400000001</v>
      </c>
      <c r="C19" s="118">
        <f t="shared" si="0"/>
        <v>1</v>
      </c>
    </row>
    <row r="20" spans="1:3" x14ac:dyDescent="0.2">
      <c r="A20" s="118" t="s">
        <v>591</v>
      </c>
      <c r="B20" s="118">
        <v>3.151390043333</v>
      </c>
      <c r="C20" s="118">
        <f t="shared" si="0"/>
        <v>5</v>
      </c>
    </row>
  </sheetData>
  <mergeCells count="1">
    <mergeCell ref="A4:B4"/>
  </mergeCells>
  <hyperlinks>
    <hyperlink ref="A4:B4" location="Índice!A1" display="Regresar al Índic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14"/>
  <sheetViews>
    <sheetView workbookViewId="0">
      <selection activeCell="A3" sqref="A3:B3"/>
    </sheetView>
  </sheetViews>
  <sheetFormatPr baseColWidth="10" defaultRowHeight="15" x14ac:dyDescent="0.25"/>
  <cols>
    <col min="1" max="1" width="22.5703125" style="46" customWidth="1"/>
    <col min="2" max="5" width="11.42578125" style="46"/>
    <col min="6" max="6" width="15" style="46" customWidth="1"/>
    <col min="7" max="16384" width="11.42578125" style="46"/>
  </cols>
  <sheetData>
    <row r="1" spans="1:6" x14ac:dyDescent="0.25">
      <c r="A1" s="45" t="s">
        <v>1282</v>
      </c>
    </row>
    <row r="2" spans="1:6" x14ac:dyDescent="0.25">
      <c r="A2" s="47" t="s">
        <v>318</v>
      </c>
    </row>
    <row r="3" spans="1:6" x14ac:dyDescent="0.25">
      <c r="A3" s="292" t="s">
        <v>1327</v>
      </c>
      <c r="B3" s="292"/>
    </row>
    <row r="5" spans="1:6" ht="60.75" thickBot="1" x14ac:dyDescent="0.3">
      <c r="A5" s="59" t="s">
        <v>319</v>
      </c>
      <c r="B5" s="60" t="s">
        <v>333</v>
      </c>
      <c r="C5" s="60" t="s">
        <v>321</v>
      </c>
      <c r="D5" s="59" t="s">
        <v>322</v>
      </c>
      <c r="E5" s="59" t="s">
        <v>334</v>
      </c>
      <c r="F5" s="59" t="s">
        <v>324</v>
      </c>
    </row>
    <row r="6" spans="1:6" ht="26.25" thickBot="1" x14ac:dyDescent="0.3">
      <c r="A6" s="61" t="s">
        <v>325</v>
      </c>
      <c r="B6" s="62">
        <v>110474</v>
      </c>
      <c r="C6" s="62">
        <v>110028</v>
      </c>
      <c r="D6" s="62">
        <f>C6-B6</f>
        <v>-446</v>
      </c>
      <c r="E6" s="63">
        <f>C6/B6-1</f>
        <v>-4.0371490124373466E-3</v>
      </c>
      <c r="F6" s="63">
        <f>D6/$D$14</f>
        <v>-0.17360840794083301</v>
      </c>
    </row>
    <row r="7" spans="1:6" ht="15.75" thickBot="1" x14ac:dyDescent="0.3">
      <c r="A7" s="55" t="s">
        <v>326</v>
      </c>
      <c r="B7" s="52">
        <v>353953</v>
      </c>
      <c r="C7" s="52">
        <v>354104</v>
      </c>
      <c r="D7" s="62">
        <f t="shared" ref="D7:D14" si="0">C7-B7</f>
        <v>151</v>
      </c>
      <c r="E7" s="63">
        <f t="shared" ref="E7:E14" si="1">C7/B7-1</f>
        <v>4.2661031266866267E-4</v>
      </c>
      <c r="F7" s="63">
        <f t="shared" ref="F7:F13" si="2">D7/$D$14</f>
        <v>5.877773452705333E-2</v>
      </c>
    </row>
    <row r="8" spans="1:6" ht="15.75" thickBot="1" x14ac:dyDescent="0.3">
      <c r="A8" s="55" t="s">
        <v>327</v>
      </c>
      <c r="B8" s="52">
        <v>148276</v>
      </c>
      <c r="C8" s="52">
        <v>147972</v>
      </c>
      <c r="D8" s="62">
        <f t="shared" si="0"/>
        <v>-304</v>
      </c>
      <c r="E8" s="63">
        <f t="shared" si="1"/>
        <v>-2.050230650948226E-3</v>
      </c>
      <c r="F8" s="63">
        <f t="shared" si="2"/>
        <v>-0.11833398209420008</v>
      </c>
    </row>
    <row r="9" spans="1:6" ht="26.25" thickBot="1" x14ac:dyDescent="0.3">
      <c r="A9" s="51" t="s">
        <v>328</v>
      </c>
      <c r="B9" s="52">
        <v>9509</v>
      </c>
      <c r="C9" s="52">
        <v>9598</v>
      </c>
      <c r="D9" s="62">
        <f t="shared" si="0"/>
        <v>89</v>
      </c>
      <c r="E9" s="63">
        <f t="shared" si="1"/>
        <v>9.3595541066358034E-3</v>
      </c>
      <c r="F9" s="63">
        <f t="shared" si="2"/>
        <v>3.4643830284157261E-2</v>
      </c>
    </row>
    <row r="10" spans="1:6" ht="15.75" thickBot="1" x14ac:dyDescent="0.3">
      <c r="A10" s="55" t="s">
        <v>329</v>
      </c>
      <c r="B10" s="52">
        <v>458843</v>
      </c>
      <c r="C10" s="52">
        <v>459454</v>
      </c>
      <c r="D10" s="62">
        <f t="shared" si="0"/>
        <v>611</v>
      </c>
      <c r="E10" s="63">
        <f t="shared" si="1"/>
        <v>1.3316101585945095E-3</v>
      </c>
      <c r="F10" s="63">
        <f t="shared" si="2"/>
        <v>0.23783573374854028</v>
      </c>
    </row>
    <row r="11" spans="1:6" ht="15.75" thickBot="1" x14ac:dyDescent="0.3">
      <c r="A11" s="55" t="s">
        <v>330</v>
      </c>
      <c r="B11" s="52">
        <v>2774</v>
      </c>
      <c r="C11" s="52">
        <v>2801</v>
      </c>
      <c r="D11" s="62">
        <f t="shared" si="0"/>
        <v>27</v>
      </c>
      <c r="E11" s="63">
        <f t="shared" si="1"/>
        <v>9.7332372025955571E-3</v>
      </c>
      <c r="F11" s="63">
        <f t="shared" si="2"/>
        <v>1.0509926041261192E-2</v>
      </c>
    </row>
    <row r="12" spans="1:6" ht="15.75" thickBot="1" x14ac:dyDescent="0.3">
      <c r="A12" s="55" t="s">
        <v>331</v>
      </c>
      <c r="B12" s="52">
        <v>628435</v>
      </c>
      <c r="C12" s="52">
        <v>630802</v>
      </c>
      <c r="D12" s="62">
        <f t="shared" si="0"/>
        <v>2367</v>
      </c>
      <c r="E12" s="63">
        <f t="shared" si="1"/>
        <v>3.7664993197388252E-3</v>
      </c>
      <c r="F12" s="63">
        <f t="shared" si="2"/>
        <v>0.92137018295056439</v>
      </c>
    </row>
    <row r="13" spans="1:6" ht="15.75" thickBot="1" x14ac:dyDescent="0.3">
      <c r="A13" s="55" t="s">
        <v>332</v>
      </c>
      <c r="B13" s="52">
        <v>83880</v>
      </c>
      <c r="C13" s="52">
        <v>83954</v>
      </c>
      <c r="D13" s="62">
        <f t="shared" si="0"/>
        <v>74</v>
      </c>
      <c r="E13" s="63">
        <f t="shared" si="1"/>
        <v>8.8221268478783088E-4</v>
      </c>
      <c r="F13" s="63">
        <f t="shared" si="2"/>
        <v>2.8804982483456597E-2</v>
      </c>
    </row>
    <row r="14" spans="1:6" ht="15.75" thickBot="1" x14ac:dyDescent="0.3">
      <c r="A14" s="56" t="s">
        <v>307</v>
      </c>
      <c r="B14" s="57">
        <v>1796144</v>
      </c>
      <c r="C14" s="57">
        <v>1798713</v>
      </c>
      <c r="D14" s="64">
        <f t="shared" si="0"/>
        <v>2569</v>
      </c>
      <c r="E14" s="65">
        <f t="shared" si="1"/>
        <v>1.4302862131321259E-3</v>
      </c>
      <c r="F14" s="58">
        <f>SUM(F6:F13)</f>
        <v>1</v>
      </c>
    </row>
  </sheetData>
  <mergeCells count="1">
    <mergeCell ref="A3:B3"/>
  </mergeCells>
  <hyperlinks>
    <hyperlink ref="A3:B3" location="Índice!A1" display="Regresar al Índic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C38"/>
  <sheetViews>
    <sheetView workbookViewId="0">
      <selection activeCell="A2" sqref="A2"/>
    </sheetView>
  </sheetViews>
  <sheetFormatPr baseColWidth="10" defaultRowHeight="12.75" x14ac:dyDescent="0.2"/>
  <cols>
    <col min="1" max="16384" width="11.42578125" style="118"/>
  </cols>
  <sheetData>
    <row r="1" spans="1:3" ht="15" x14ac:dyDescent="0.2">
      <c r="A1" s="47" t="s">
        <v>1404</v>
      </c>
    </row>
    <row r="2" spans="1:3" x14ac:dyDescent="0.2">
      <c r="A2" s="106" t="s">
        <v>512</v>
      </c>
    </row>
    <row r="3" spans="1:3" x14ac:dyDescent="0.2">
      <c r="A3" s="106" t="s">
        <v>520</v>
      </c>
    </row>
    <row r="4" spans="1:3" ht="15" x14ac:dyDescent="0.25">
      <c r="A4" s="292" t="s">
        <v>1327</v>
      </c>
      <c r="B4" s="292"/>
    </row>
    <row r="5" spans="1:3" x14ac:dyDescent="0.2">
      <c r="B5" s="118" t="s">
        <v>591</v>
      </c>
    </row>
    <row r="6" spans="1:3" x14ac:dyDescent="0.2">
      <c r="A6" s="118" t="s">
        <v>140</v>
      </c>
      <c r="B6" s="118">
        <v>1.4821608666670001</v>
      </c>
      <c r="C6" s="118">
        <f t="shared" ref="C6:C38" si="0">RANK(B6,$B$6:$B$65536,1)</f>
        <v>1</v>
      </c>
    </row>
    <row r="7" spans="1:3" x14ac:dyDescent="0.2">
      <c r="A7" s="118" t="s">
        <v>592</v>
      </c>
      <c r="B7" s="118">
        <v>1.613165</v>
      </c>
      <c r="C7" s="118">
        <f t="shared" si="0"/>
        <v>2</v>
      </c>
    </row>
    <row r="8" spans="1:3" x14ac:dyDescent="0.2">
      <c r="A8" s="118" t="s">
        <v>593</v>
      </c>
      <c r="B8" s="118">
        <v>1.8038061166670001</v>
      </c>
      <c r="C8" s="118">
        <f t="shared" si="0"/>
        <v>3</v>
      </c>
    </row>
    <row r="9" spans="1:3" x14ac:dyDescent="0.2">
      <c r="A9" s="118" t="s">
        <v>143</v>
      </c>
      <c r="B9" s="118">
        <v>1.97269081</v>
      </c>
      <c r="C9" s="118">
        <f t="shared" si="0"/>
        <v>4</v>
      </c>
    </row>
    <row r="10" spans="1:3" x14ac:dyDescent="0.2">
      <c r="A10" s="118" t="s">
        <v>594</v>
      </c>
      <c r="B10" s="118">
        <v>2.056033826667</v>
      </c>
      <c r="C10" s="118">
        <f t="shared" si="0"/>
        <v>5</v>
      </c>
    </row>
    <row r="11" spans="1:3" x14ac:dyDescent="0.2">
      <c r="A11" s="118" t="s">
        <v>541</v>
      </c>
      <c r="B11" s="118">
        <v>2.1244776366670002</v>
      </c>
      <c r="C11" s="118">
        <f t="shared" si="0"/>
        <v>6</v>
      </c>
    </row>
    <row r="12" spans="1:3" x14ac:dyDescent="0.2">
      <c r="A12" s="118" t="s">
        <v>595</v>
      </c>
      <c r="B12" s="118">
        <v>2.271919093333</v>
      </c>
      <c r="C12" s="118">
        <f t="shared" si="0"/>
        <v>7</v>
      </c>
    </row>
    <row r="13" spans="1:3" x14ac:dyDescent="0.2">
      <c r="A13" s="118" t="s">
        <v>536</v>
      </c>
      <c r="B13" s="118">
        <v>2.4168515500000001</v>
      </c>
      <c r="C13" s="118">
        <f t="shared" si="0"/>
        <v>8</v>
      </c>
    </row>
    <row r="14" spans="1:3" x14ac:dyDescent="0.2">
      <c r="A14" s="118" t="s">
        <v>124</v>
      </c>
      <c r="B14" s="118">
        <v>2.4778403</v>
      </c>
      <c r="C14" s="118">
        <f t="shared" si="0"/>
        <v>9</v>
      </c>
    </row>
    <row r="15" spans="1:3" x14ac:dyDescent="0.2">
      <c r="A15" s="118" t="s">
        <v>129</v>
      </c>
      <c r="B15" s="118">
        <v>2.8687629466670002</v>
      </c>
      <c r="C15" s="118">
        <f t="shared" si="0"/>
        <v>10</v>
      </c>
    </row>
    <row r="16" spans="1:3" x14ac:dyDescent="0.2">
      <c r="A16" s="118" t="s">
        <v>518</v>
      </c>
      <c r="B16" s="118">
        <v>3.011867183333</v>
      </c>
      <c r="C16" s="118">
        <f t="shared" si="0"/>
        <v>11</v>
      </c>
    </row>
    <row r="17" spans="1:3" x14ac:dyDescent="0.2">
      <c r="A17" s="118" t="s">
        <v>596</v>
      </c>
      <c r="B17" s="118">
        <v>3.1201038533330001</v>
      </c>
      <c r="C17" s="118">
        <f t="shared" si="0"/>
        <v>12</v>
      </c>
    </row>
    <row r="18" spans="1:3" x14ac:dyDescent="0.2">
      <c r="A18" s="118" t="s">
        <v>597</v>
      </c>
      <c r="B18" s="118">
        <v>3.151390043333</v>
      </c>
      <c r="C18" s="118">
        <f t="shared" si="0"/>
        <v>13</v>
      </c>
    </row>
    <row r="19" spans="1:3" x14ac:dyDescent="0.2">
      <c r="A19" s="118" t="s">
        <v>598</v>
      </c>
      <c r="B19" s="118">
        <v>3.195663263333</v>
      </c>
      <c r="C19" s="118">
        <f t="shared" si="0"/>
        <v>14</v>
      </c>
    </row>
    <row r="20" spans="1:3" x14ac:dyDescent="0.2">
      <c r="A20" s="118" t="s">
        <v>599</v>
      </c>
      <c r="B20" s="118">
        <v>3.2150567433330002</v>
      </c>
      <c r="C20" s="118">
        <f t="shared" si="0"/>
        <v>15</v>
      </c>
    </row>
    <row r="21" spans="1:3" x14ac:dyDescent="0.2">
      <c r="A21" s="118" t="s">
        <v>117</v>
      </c>
      <c r="B21" s="118">
        <v>3.25517726</v>
      </c>
      <c r="C21" s="118">
        <f t="shared" si="0"/>
        <v>16</v>
      </c>
    </row>
    <row r="22" spans="1:3" x14ac:dyDescent="0.2">
      <c r="A22" s="118" t="s">
        <v>600</v>
      </c>
      <c r="B22" s="118">
        <v>3.2881686399999999</v>
      </c>
      <c r="C22" s="118">
        <f t="shared" si="0"/>
        <v>17</v>
      </c>
    </row>
    <row r="23" spans="1:3" x14ac:dyDescent="0.2">
      <c r="A23" s="118" t="s">
        <v>601</v>
      </c>
      <c r="B23" s="118">
        <v>3.355981213333</v>
      </c>
      <c r="C23" s="118">
        <f t="shared" si="0"/>
        <v>18</v>
      </c>
    </row>
    <row r="24" spans="1:3" x14ac:dyDescent="0.2">
      <c r="A24" s="118" t="s">
        <v>131</v>
      </c>
      <c r="B24" s="118">
        <v>3.40242947</v>
      </c>
      <c r="C24" s="118">
        <f t="shared" si="0"/>
        <v>19</v>
      </c>
    </row>
    <row r="25" spans="1:3" x14ac:dyDescent="0.2">
      <c r="A25" s="118" t="s">
        <v>602</v>
      </c>
      <c r="B25" s="118">
        <v>3.4122802033330002</v>
      </c>
      <c r="C25" s="118">
        <f t="shared" si="0"/>
        <v>20</v>
      </c>
    </row>
    <row r="26" spans="1:3" x14ac:dyDescent="0.2">
      <c r="A26" s="118" t="s">
        <v>134</v>
      </c>
      <c r="B26" s="118">
        <v>3.432155063333</v>
      </c>
      <c r="C26" s="118">
        <f t="shared" si="0"/>
        <v>21</v>
      </c>
    </row>
    <row r="27" spans="1:3" x14ac:dyDescent="0.2">
      <c r="A27" s="118" t="s">
        <v>132</v>
      </c>
      <c r="B27" s="118">
        <v>3.4837863333330001</v>
      </c>
      <c r="C27" s="118">
        <f t="shared" si="0"/>
        <v>22</v>
      </c>
    </row>
    <row r="28" spans="1:3" x14ac:dyDescent="0.2">
      <c r="A28" s="118" t="s">
        <v>603</v>
      </c>
      <c r="B28" s="118">
        <v>3.5</v>
      </c>
      <c r="C28" s="118">
        <f t="shared" si="0"/>
        <v>23</v>
      </c>
    </row>
    <row r="29" spans="1:3" x14ac:dyDescent="0.2">
      <c r="A29" s="118" t="s">
        <v>145</v>
      </c>
      <c r="B29" s="118">
        <v>3.5795239300000001</v>
      </c>
      <c r="C29" s="118">
        <f t="shared" si="0"/>
        <v>24</v>
      </c>
    </row>
    <row r="30" spans="1:3" x14ac:dyDescent="0.2">
      <c r="A30" s="118" t="s">
        <v>604</v>
      </c>
      <c r="B30" s="118">
        <v>3.5890396400000002</v>
      </c>
      <c r="C30" s="118">
        <f t="shared" si="0"/>
        <v>25</v>
      </c>
    </row>
    <row r="31" spans="1:3" x14ac:dyDescent="0.2">
      <c r="A31" s="118" t="s">
        <v>605</v>
      </c>
      <c r="B31" s="118">
        <v>3.7703816433330002</v>
      </c>
      <c r="C31" s="118">
        <f t="shared" si="0"/>
        <v>26</v>
      </c>
    </row>
    <row r="32" spans="1:3" x14ac:dyDescent="0.2">
      <c r="A32" s="118" t="s">
        <v>606</v>
      </c>
      <c r="B32" s="118">
        <v>3.7834181833330001</v>
      </c>
      <c r="C32" s="118">
        <f t="shared" si="0"/>
        <v>27</v>
      </c>
    </row>
    <row r="33" spans="1:3" x14ac:dyDescent="0.2">
      <c r="A33" s="118" t="s">
        <v>125</v>
      </c>
      <c r="B33" s="118">
        <v>3.9935337400000002</v>
      </c>
      <c r="C33" s="118">
        <f t="shared" si="0"/>
        <v>28</v>
      </c>
    </row>
    <row r="34" spans="1:3" x14ac:dyDescent="0.2">
      <c r="A34" s="118" t="s">
        <v>607</v>
      </c>
      <c r="B34" s="118">
        <v>4.1341673066669999</v>
      </c>
      <c r="C34" s="118">
        <f t="shared" si="0"/>
        <v>29</v>
      </c>
    </row>
    <row r="35" spans="1:3" x14ac:dyDescent="0.2">
      <c r="A35" s="118" t="s">
        <v>516</v>
      </c>
      <c r="B35" s="118">
        <v>4.2345471233329999</v>
      </c>
      <c r="C35" s="118">
        <f t="shared" si="0"/>
        <v>30</v>
      </c>
    </row>
    <row r="36" spans="1:3" x14ac:dyDescent="0.2">
      <c r="A36" s="118" t="s">
        <v>608</v>
      </c>
      <c r="B36" s="118">
        <v>4.6663547400000001</v>
      </c>
      <c r="C36" s="118">
        <f t="shared" si="0"/>
        <v>31</v>
      </c>
    </row>
    <row r="37" spans="1:3" x14ac:dyDescent="0.2">
      <c r="A37" s="118" t="s">
        <v>539</v>
      </c>
      <c r="B37" s="118">
        <v>4.7863956433329999</v>
      </c>
      <c r="C37" s="118">
        <f t="shared" si="0"/>
        <v>32</v>
      </c>
    </row>
    <row r="38" spans="1:3" x14ac:dyDescent="0.2">
      <c r="A38" s="118" t="s">
        <v>609</v>
      </c>
      <c r="B38" s="118">
        <v>7.5513272266670004</v>
      </c>
      <c r="C38" s="118">
        <f t="shared" si="0"/>
        <v>33</v>
      </c>
    </row>
  </sheetData>
  <mergeCells count="1">
    <mergeCell ref="A4:B4"/>
  </mergeCells>
  <hyperlinks>
    <hyperlink ref="A4:B4" location="Índice!A1" display="Regresar al Índic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D41"/>
  <sheetViews>
    <sheetView workbookViewId="0">
      <selection activeCell="A2" sqref="A2"/>
    </sheetView>
  </sheetViews>
  <sheetFormatPr baseColWidth="10" defaultRowHeight="12.75" x14ac:dyDescent="0.2"/>
  <cols>
    <col min="1" max="16384" width="11.42578125" style="118"/>
  </cols>
  <sheetData>
    <row r="1" spans="1:4" ht="15" x14ac:dyDescent="0.2">
      <c r="A1" s="47" t="s">
        <v>1403</v>
      </c>
    </row>
    <row r="2" spans="1:4" x14ac:dyDescent="0.2">
      <c r="A2" s="106" t="s">
        <v>512</v>
      </c>
    </row>
    <row r="3" spans="1:4" x14ac:dyDescent="0.2">
      <c r="A3" s="106" t="s">
        <v>520</v>
      </c>
    </row>
    <row r="4" spans="1:4" ht="15" x14ac:dyDescent="0.25">
      <c r="A4" s="292" t="s">
        <v>1327</v>
      </c>
      <c r="B4" s="292"/>
    </row>
    <row r="7" spans="1:4" x14ac:dyDescent="0.2">
      <c r="B7" s="118" t="s">
        <v>610</v>
      </c>
      <c r="C7" s="118" t="s">
        <v>591</v>
      </c>
    </row>
    <row r="8" spans="1:4" x14ac:dyDescent="0.2">
      <c r="A8" s="118" t="s">
        <v>611</v>
      </c>
      <c r="B8" s="118">
        <v>4.0133577499999999</v>
      </c>
      <c r="C8" s="118">
        <v>3.4837863333330001</v>
      </c>
      <c r="D8" s="118">
        <f t="shared" ref="D8:D41" si="0">C8-B8</f>
        <v>-0.52957141666699981</v>
      </c>
    </row>
    <row r="9" spans="1:4" x14ac:dyDescent="0.2">
      <c r="A9" s="118" t="s">
        <v>605</v>
      </c>
      <c r="B9" s="118">
        <v>4.20392045</v>
      </c>
      <c r="C9" s="118">
        <v>3.7703816433330002</v>
      </c>
      <c r="D9" s="118">
        <f t="shared" si="0"/>
        <v>-0.43353880666699984</v>
      </c>
    </row>
    <row r="10" spans="1:4" x14ac:dyDescent="0.2">
      <c r="A10" s="118" t="s">
        <v>596</v>
      </c>
      <c r="B10" s="118">
        <v>3.4991142733329998</v>
      </c>
      <c r="C10" s="118">
        <v>3.1201038533330001</v>
      </c>
      <c r="D10" s="118">
        <f t="shared" si="0"/>
        <v>-0.37901041999999974</v>
      </c>
    </row>
    <row r="11" spans="1:4" x14ac:dyDescent="0.2">
      <c r="A11" s="118" t="s">
        <v>519</v>
      </c>
      <c r="B11" s="118">
        <v>2.32924905</v>
      </c>
      <c r="C11" s="118">
        <v>1.97269081</v>
      </c>
      <c r="D11" s="118">
        <f t="shared" si="0"/>
        <v>-0.35655824000000003</v>
      </c>
    </row>
    <row r="12" spans="1:4" x14ac:dyDescent="0.2">
      <c r="A12" s="118" t="s">
        <v>140</v>
      </c>
      <c r="B12" s="118">
        <v>1.7889018800000001</v>
      </c>
      <c r="C12" s="118">
        <v>1.4821608666670001</v>
      </c>
      <c r="D12" s="118">
        <f t="shared" si="0"/>
        <v>-0.30674101333299997</v>
      </c>
    </row>
    <row r="13" spans="1:4" x14ac:dyDescent="0.2">
      <c r="A13" s="118" t="s">
        <v>604</v>
      </c>
      <c r="B13" s="118">
        <v>3.83985815</v>
      </c>
      <c r="C13" s="118">
        <v>3.5890396400000002</v>
      </c>
      <c r="D13" s="118">
        <f t="shared" si="0"/>
        <v>-0.25081850999999977</v>
      </c>
    </row>
    <row r="14" spans="1:4" x14ac:dyDescent="0.2">
      <c r="A14" s="118" t="s">
        <v>135</v>
      </c>
      <c r="B14" s="118">
        <v>1.8634738266669999</v>
      </c>
      <c r="C14" s="118">
        <v>1.613165</v>
      </c>
      <c r="D14" s="118">
        <f t="shared" si="0"/>
        <v>-0.25030882666699994</v>
      </c>
    </row>
    <row r="15" spans="1:4" x14ac:dyDescent="0.2">
      <c r="A15" s="118" t="s">
        <v>601</v>
      </c>
      <c r="B15" s="118">
        <v>3.597054406667</v>
      </c>
      <c r="C15" s="118">
        <v>3.355981213333</v>
      </c>
      <c r="D15" s="118">
        <f t="shared" si="0"/>
        <v>-0.24107319333400001</v>
      </c>
    </row>
    <row r="16" spans="1:4" x14ac:dyDescent="0.2">
      <c r="A16" s="118" t="s">
        <v>595</v>
      </c>
      <c r="B16" s="118">
        <v>2.4875914766670002</v>
      </c>
      <c r="C16" s="118">
        <v>2.271919093333</v>
      </c>
      <c r="D16" s="118">
        <f t="shared" si="0"/>
        <v>-0.21567238333400018</v>
      </c>
    </row>
    <row r="17" spans="1:4" x14ac:dyDescent="0.2">
      <c r="A17" s="118" t="s">
        <v>594</v>
      </c>
      <c r="B17" s="118">
        <v>2.2147713499999999</v>
      </c>
      <c r="C17" s="118">
        <v>2.056033826667</v>
      </c>
      <c r="D17" s="118">
        <f t="shared" si="0"/>
        <v>-0.15873752333299995</v>
      </c>
    </row>
    <row r="18" spans="1:4" x14ac:dyDescent="0.2">
      <c r="A18" s="118" t="s">
        <v>612</v>
      </c>
      <c r="B18" s="118">
        <v>4.272310496667</v>
      </c>
      <c r="C18" s="118">
        <v>4.1341673066669999</v>
      </c>
      <c r="D18" s="118">
        <f t="shared" si="0"/>
        <v>-0.13814319000000008</v>
      </c>
    </row>
    <row r="19" spans="1:4" x14ac:dyDescent="0.2">
      <c r="A19" s="118" t="s">
        <v>603</v>
      </c>
      <c r="B19" s="118">
        <v>3.6</v>
      </c>
      <c r="C19" s="118">
        <v>3.5</v>
      </c>
      <c r="D19" s="118">
        <f t="shared" si="0"/>
        <v>-0.10000000000000009</v>
      </c>
    </row>
    <row r="20" spans="1:4" x14ac:dyDescent="0.2">
      <c r="A20" s="118" t="s">
        <v>536</v>
      </c>
      <c r="B20" s="118">
        <v>2.4869414566670001</v>
      </c>
      <c r="C20" s="118">
        <v>2.4168515500000001</v>
      </c>
      <c r="D20" s="118">
        <f t="shared" si="0"/>
        <v>-7.008990666699999E-2</v>
      </c>
    </row>
    <row r="21" spans="1:4" x14ac:dyDescent="0.2">
      <c r="A21" s="118" t="s">
        <v>539</v>
      </c>
      <c r="B21" s="118">
        <v>4.8442767199999999</v>
      </c>
      <c r="C21" s="118">
        <v>4.7863956433329999</v>
      </c>
      <c r="D21" s="118">
        <f t="shared" si="0"/>
        <v>-5.7881076666999931E-2</v>
      </c>
    </row>
    <row r="22" spans="1:4" x14ac:dyDescent="0.2">
      <c r="A22" s="118" t="s">
        <v>600</v>
      </c>
      <c r="B22" s="118">
        <v>3.3438110966669998</v>
      </c>
      <c r="C22" s="118">
        <v>3.2881686399999999</v>
      </c>
      <c r="D22" s="118">
        <f t="shared" si="0"/>
        <v>-5.5642456666999962E-2</v>
      </c>
    </row>
    <row r="23" spans="1:4" x14ac:dyDescent="0.2">
      <c r="A23" s="118" t="s">
        <v>593</v>
      </c>
      <c r="B23" s="118">
        <v>1.8549821500000001</v>
      </c>
      <c r="C23" s="118">
        <v>1.8038061166670001</v>
      </c>
      <c r="D23" s="118">
        <f t="shared" si="0"/>
        <v>-5.1176033333000026E-2</v>
      </c>
    </row>
    <row r="24" spans="1:4" x14ac:dyDescent="0.2">
      <c r="A24" s="118" t="s">
        <v>129</v>
      </c>
      <c r="B24" s="118">
        <v>2.9075757000000002</v>
      </c>
      <c r="C24" s="118">
        <v>2.8687629466670002</v>
      </c>
      <c r="D24" s="118">
        <f t="shared" si="0"/>
        <v>-3.881275333300005E-2</v>
      </c>
    </row>
    <row r="25" spans="1:4" x14ac:dyDescent="0.2">
      <c r="A25" s="118" t="s">
        <v>516</v>
      </c>
      <c r="B25" s="118">
        <v>4.2435846499999998</v>
      </c>
      <c r="C25" s="118">
        <v>4.2345471233329999</v>
      </c>
      <c r="D25" s="118">
        <f t="shared" si="0"/>
        <v>-9.0375266669999732E-3</v>
      </c>
    </row>
    <row r="26" spans="1:4" x14ac:dyDescent="0.2">
      <c r="A26" s="118" t="s">
        <v>598</v>
      </c>
      <c r="B26" s="118">
        <v>3.1745666433330002</v>
      </c>
      <c r="C26" s="118">
        <v>3.195663263333</v>
      </c>
      <c r="D26" s="118">
        <f t="shared" si="0"/>
        <v>2.1096619999999788E-2</v>
      </c>
    </row>
    <row r="27" spans="1:4" x14ac:dyDescent="0.2">
      <c r="A27" s="118" t="s">
        <v>608</v>
      </c>
      <c r="B27" s="118">
        <v>4.642660976667</v>
      </c>
      <c r="C27" s="118">
        <v>4.6663547400000001</v>
      </c>
      <c r="D27" s="118">
        <f t="shared" si="0"/>
        <v>2.3693763333000106E-2</v>
      </c>
    </row>
    <row r="28" spans="1:4" x14ac:dyDescent="0.2">
      <c r="A28" s="118" t="s">
        <v>540</v>
      </c>
      <c r="B28" s="118">
        <v>3.37246296</v>
      </c>
      <c r="C28" s="118">
        <v>3.40242947</v>
      </c>
      <c r="D28" s="118">
        <f t="shared" si="0"/>
        <v>2.9966509999999946E-2</v>
      </c>
    </row>
    <row r="29" spans="1:4" x14ac:dyDescent="0.2">
      <c r="A29" s="118" t="s">
        <v>613</v>
      </c>
      <c r="B29" s="118">
        <v>2.4428680666670002</v>
      </c>
      <c r="C29" s="118">
        <v>2.4778403</v>
      </c>
      <c r="D29" s="118">
        <f t="shared" si="0"/>
        <v>3.4972233332999814E-2</v>
      </c>
    </row>
    <row r="30" spans="1:4" x14ac:dyDescent="0.2">
      <c r="A30" s="118" t="s">
        <v>117</v>
      </c>
      <c r="B30" s="118">
        <v>3.216427153333</v>
      </c>
      <c r="C30" s="118">
        <v>3.25517726</v>
      </c>
      <c r="D30" s="118">
        <f t="shared" si="0"/>
        <v>3.8750106666999962E-2</v>
      </c>
    </row>
    <row r="31" spans="1:4" x14ac:dyDescent="0.2">
      <c r="A31" s="118" t="s">
        <v>145</v>
      </c>
      <c r="B31" s="118">
        <v>3.5291932699999999</v>
      </c>
      <c r="C31" s="118">
        <v>3.5795239300000001</v>
      </c>
      <c r="D31" s="118">
        <f t="shared" si="0"/>
        <v>5.0330660000000194E-2</v>
      </c>
    </row>
    <row r="32" spans="1:4" x14ac:dyDescent="0.2">
      <c r="A32" s="118" t="s">
        <v>609</v>
      </c>
      <c r="B32" s="118">
        <v>7.4451361633330002</v>
      </c>
      <c r="C32" s="118">
        <v>7.5513272266670004</v>
      </c>
      <c r="D32" s="118">
        <f t="shared" si="0"/>
        <v>0.10619106333400019</v>
      </c>
    </row>
    <row r="33" spans="1:4" x14ac:dyDescent="0.2">
      <c r="A33" s="118" t="s">
        <v>544</v>
      </c>
      <c r="B33" s="118">
        <v>3.3088388733329999</v>
      </c>
      <c r="C33" s="118">
        <v>3.432155063333</v>
      </c>
      <c r="D33" s="118">
        <f t="shared" si="0"/>
        <v>0.12331619000000016</v>
      </c>
    </row>
    <row r="34" spans="1:4" x14ac:dyDescent="0.2">
      <c r="A34" s="118" t="s">
        <v>614</v>
      </c>
      <c r="B34" s="118">
        <v>3.801723186667</v>
      </c>
      <c r="C34" s="118">
        <v>3.9935337400000002</v>
      </c>
      <c r="D34" s="118">
        <f t="shared" si="0"/>
        <v>0.19181055333300012</v>
      </c>
    </row>
    <row r="35" spans="1:4" x14ac:dyDescent="0.2">
      <c r="A35" s="118" t="s">
        <v>541</v>
      </c>
      <c r="B35" s="118">
        <v>1.9153505399999999</v>
      </c>
      <c r="C35" s="118">
        <v>2.1244776366670002</v>
      </c>
      <c r="D35" s="118">
        <f t="shared" si="0"/>
        <v>0.20912709666700025</v>
      </c>
    </row>
    <row r="36" spans="1:4" x14ac:dyDescent="0.2">
      <c r="A36" s="118" t="s">
        <v>5</v>
      </c>
      <c r="B36" s="118">
        <v>3.25</v>
      </c>
      <c r="C36" s="118">
        <v>3.5</v>
      </c>
      <c r="D36" s="118">
        <f t="shared" si="0"/>
        <v>0.25</v>
      </c>
    </row>
    <row r="37" spans="1:4" x14ac:dyDescent="0.2">
      <c r="A37" s="118" t="s">
        <v>518</v>
      </c>
      <c r="B37" s="118">
        <v>2.7582705766669999</v>
      </c>
      <c r="C37" s="118">
        <v>3.011867183333</v>
      </c>
      <c r="D37" s="118">
        <f t="shared" si="0"/>
        <v>0.25359660666600004</v>
      </c>
    </row>
    <row r="38" spans="1:4" x14ac:dyDescent="0.2">
      <c r="A38" s="118" t="s">
        <v>602</v>
      </c>
      <c r="B38" s="118">
        <v>3.0556027966669999</v>
      </c>
      <c r="C38" s="118">
        <v>3.4122802033330002</v>
      </c>
      <c r="D38" s="118">
        <f t="shared" si="0"/>
        <v>0.35667740666600034</v>
      </c>
    </row>
    <row r="39" spans="1:4" x14ac:dyDescent="0.2">
      <c r="A39" s="118" t="s">
        <v>606</v>
      </c>
      <c r="B39" s="118">
        <v>3.3571750100000002</v>
      </c>
      <c r="C39" s="118">
        <v>3.7834181833330001</v>
      </c>
      <c r="D39" s="118">
        <f t="shared" si="0"/>
        <v>0.42624317333299988</v>
      </c>
    </row>
    <row r="40" spans="1:4" x14ac:dyDescent="0.2">
      <c r="A40" s="118" t="s">
        <v>94</v>
      </c>
      <c r="B40" s="118">
        <v>2.68269336</v>
      </c>
      <c r="C40" s="118">
        <v>3.151390043333</v>
      </c>
      <c r="D40" s="118">
        <f t="shared" si="0"/>
        <v>0.46869668333299996</v>
      </c>
    </row>
    <row r="41" spans="1:4" x14ac:dyDescent="0.2">
      <c r="A41" s="118" t="s">
        <v>139</v>
      </c>
      <c r="B41" s="118">
        <v>2.6168087333329999</v>
      </c>
      <c r="C41" s="118">
        <v>3.2150567433330002</v>
      </c>
      <c r="D41" s="118">
        <f t="shared" si="0"/>
        <v>0.59824801000000027</v>
      </c>
    </row>
  </sheetData>
  <autoFilter ref="A7:D7">
    <sortState ref="A3:D36">
      <sortCondition ref="D2"/>
    </sortState>
  </autoFilter>
  <mergeCells count="1">
    <mergeCell ref="A4:B4"/>
  </mergeCells>
  <hyperlinks>
    <hyperlink ref="A4:B4" location="Índice!A1" display="Regresar al Índic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E14"/>
  <sheetViews>
    <sheetView workbookViewId="0">
      <selection activeCell="A3" sqref="A3:B3"/>
    </sheetView>
  </sheetViews>
  <sheetFormatPr baseColWidth="10" defaultRowHeight="15" x14ac:dyDescent="0.25"/>
  <cols>
    <col min="1" max="16384" width="11.42578125" style="3"/>
  </cols>
  <sheetData>
    <row r="1" spans="1:5" x14ac:dyDescent="0.25">
      <c r="A1" s="47" t="s">
        <v>1402</v>
      </c>
    </row>
    <row r="2" spans="1:5" x14ac:dyDescent="0.25">
      <c r="A2" s="106" t="s">
        <v>615</v>
      </c>
    </row>
    <row r="3" spans="1:5" x14ac:dyDescent="0.25">
      <c r="A3" s="292" t="s">
        <v>1327</v>
      </c>
      <c r="B3" s="292"/>
    </row>
    <row r="6" spans="1:5" x14ac:dyDescent="0.25">
      <c r="B6" s="3" t="s">
        <v>5</v>
      </c>
      <c r="C6" s="3" t="s">
        <v>94</v>
      </c>
      <c r="D6" s="3" t="s">
        <v>654</v>
      </c>
      <c r="E6" s="3" t="s">
        <v>655</v>
      </c>
    </row>
    <row r="7" spans="1:5" x14ac:dyDescent="0.25">
      <c r="A7" s="3" t="s">
        <v>656</v>
      </c>
      <c r="B7" s="3">
        <v>7945.6</v>
      </c>
      <c r="C7" s="3">
        <v>353.4</v>
      </c>
      <c r="D7" s="137"/>
      <c r="E7" s="137"/>
    </row>
    <row r="8" spans="1:5" x14ac:dyDescent="0.25">
      <c r="A8" s="3" t="s">
        <v>657</v>
      </c>
      <c r="B8" s="138">
        <v>9502.4</v>
      </c>
      <c r="C8" s="3">
        <v>378.4</v>
      </c>
      <c r="D8" s="137">
        <f>C8/C7-1</f>
        <v>7.0741369552914657E-2</v>
      </c>
      <c r="E8" s="137">
        <f>B8/B7-1</f>
        <v>0.19593233991139747</v>
      </c>
    </row>
    <row r="9" spans="1:5" x14ac:dyDescent="0.25">
      <c r="A9" s="3" t="s">
        <v>658</v>
      </c>
      <c r="B9" s="138">
        <v>10161.958212769996</v>
      </c>
      <c r="C9" s="139">
        <v>518.53160432000004</v>
      </c>
      <c r="D9" s="137">
        <f>C9/C8-1</f>
        <v>0.37032664989429187</v>
      </c>
      <c r="E9" s="137">
        <f>B9/B8-1</f>
        <v>6.9409645223311722E-2</v>
      </c>
    </row>
    <row r="12" spans="1:5" x14ac:dyDescent="0.25">
      <c r="C12" s="3" t="s">
        <v>657</v>
      </c>
      <c r="D12" s="3" t="s">
        <v>658</v>
      </c>
    </row>
    <row r="13" spans="1:5" x14ac:dyDescent="0.25">
      <c r="C13" s="3">
        <v>378.4</v>
      </c>
      <c r="D13" s="139">
        <v>518.53160432000004</v>
      </c>
    </row>
    <row r="14" spans="1:5" x14ac:dyDescent="0.25">
      <c r="C14" s="138">
        <v>9502.4</v>
      </c>
      <c r="D14" s="138">
        <v>10161.958212769996</v>
      </c>
    </row>
  </sheetData>
  <mergeCells count="1">
    <mergeCell ref="A3:B3"/>
  </mergeCells>
  <hyperlinks>
    <hyperlink ref="A3:B3" location="Índice!A1" display="Regresar al Índice"/>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CZ46"/>
  <sheetViews>
    <sheetView showGridLines="0" zoomScale="70" zoomScaleNormal="70" workbookViewId="0">
      <pane xSplit="1" ySplit="11" topLeftCell="CB12" activePane="bottomRight" state="frozen"/>
      <selection sqref="A1:D1"/>
      <selection pane="topRight" sqref="A1:D1"/>
      <selection pane="bottomLeft" sqref="A1:D1"/>
      <selection pane="bottomRight" activeCell="A2" sqref="A2"/>
    </sheetView>
  </sheetViews>
  <sheetFormatPr baseColWidth="10" defaultRowHeight="15.75" customHeight="1" zeroHeight="1" x14ac:dyDescent="0.25"/>
  <cols>
    <col min="1" max="1" width="43.85546875" style="147" customWidth="1"/>
    <col min="2" max="5" width="12.42578125" style="146" customWidth="1"/>
    <col min="6" max="6" width="13.42578125" style="146" bestFit="1" customWidth="1"/>
    <col min="7" max="90" width="11.42578125" style="147"/>
    <col min="91" max="101" width="12.140625" style="147" customWidth="1"/>
    <col min="102" max="102" width="14.28515625" style="147" customWidth="1"/>
    <col min="103" max="104" width="12.140625" style="147" customWidth="1"/>
    <col min="105" max="256" width="11.42578125" style="148"/>
    <col min="257" max="257" width="43.85546875" style="148" customWidth="1"/>
    <col min="258" max="261" width="12.42578125" style="148" customWidth="1"/>
    <col min="262" max="262" width="13.42578125" style="148" bestFit="1" customWidth="1"/>
    <col min="263" max="346" width="11.42578125" style="148"/>
    <col min="347" max="357" width="12.140625" style="148" customWidth="1"/>
    <col min="358" max="358" width="14.28515625" style="148" customWidth="1"/>
    <col min="359" max="360" width="12.140625" style="148" customWidth="1"/>
    <col min="361" max="512" width="11.42578125" style="148"/>
    <col min="513" max="513" width="43.85546875" style="148" customWidth="1"/>
    <col min="514" max="517" width="12.42578125" style="148" customWidth="1"/>
    <col min="518" max="518" width="13.42578125" style="148" bestFit="1" customWidth="1"/>
    <col min="519" max="602" width="11.42578125" style="148"/>
    <col min="603" max="613" width="12.140625" style="148" customWidth="1"/>
    <col min="614" max="614" width="14.28515625" style="148" customWidth="1"/>
    <col min="615" max="616" width="12.140625" style="148" customWidth="1"/>
    <col min="617" max="768" width="11.42578125" style="148"/>
    <col min="769" max="769" width="43.85546875" style="148" customWidth="1"/>
    <col min="770" max="773" width="12.42578125" style="148" customWidth="1"/>
    <col min="774" max="774" width="13.42578125" style="148" bestFit="1" customWidth="1"/>
    <col min="775" max="858" width="11.42578125" style="148"/>
    <col min="859" max="869" width="12.140625" style="148" customWidth="1"/>
    <col min="870" max="870" width="14.28515625" style="148" customWidth="1"/>
    <col min="871" max="872" width="12.140625" style="148" customWidth="1"/>
    <col min="873" max="1024" width="11.42578125" style="148"/>
    <col min="1025" max="1025" width="43.85546875" style="148" customWidth="1"/>
    <col min="1026" max="1029" width="12.42578125" style="148" customWidth="1"/>
    <col min="1030" max="1030" width="13.42578125" style="148" bestFit="1" customWidth="1"/>
    <col min="1031" max="1114" width="11.42578125" style="148"/>
    <col min="1115" max="1125" width="12.140625" style="148" customWidth="1"/>
    <col min="1126" max="1126" width="14.28515625" style="148" customWidth="1"/>
    <col min="1127" max="1128" width="12.140625" style="148" customWidth="1"/>
    <col min="1129" max="1280" width="11.42578125" style="148"/>
    <col min="1281" max="1281" width="43.85546875" style="148" customWidth="1"/>
    <col min="1282" max="1285" width="12.42578125" style="148" customWidth="1"/>
    <col min="1286" max="1286" width="13.42578125" style="148" bestFit="1" customWidth="1"/>
    <col min="1287" max="1370" width="11.42578125" style="148"/>
    <col min="1371" max="1381" width="12.140625" style="148" customWidth="1"/>
    <col min="1382" max="1382" width="14.28515625" style="148" customWidth="1"/>
    <col min="1383" max="1384" width="12.140625" style="148" customWidth="1"/>
    <col min="1385" max="1536" width="11.42578125" style="148"/>
    <col min="1537" max="1537" width="43.85546875" style="148" customWidth="1"/>
    <col min="1538" max="1541" width="12.42578125" style="148" customWidth="1"/>
    <col min="1542" max="1542" width="13.42578125" style="148" bestFit="1" customWidth="1"/>
    <col min="1543" max="1626" width="11.42578125" style="148"/>
    <col min="1627" max="1637" width="12.140625" style="148" customWidth="1"/>
    <col min="1638" max="1638" width="14.28515625" style="148" customWidth="1"/>
    <col min="1639" max="1640" width="12.140625" style="148" customWidth="1"/>
    <col min="1641" max="1792" width="11.42578125" style="148"/>
    <col min="1793" max="1793" width="43.85546875" style="148" customWidth="1"/>
    <col min="1794" max="1797" width="12.42578125" style="148" customWidth="1"/>
    <col min="1798" max="1798" width="13.42578125" style="148" bestFit="1" customWidth="1"/>
    <col min="1799" max="1882" width="11.42578125" style="148"/>
    <col min="1883" max="1893" width="12.140625" style="148" customWidth="1"/>
    <col min="1894" max="1894" width="14.28515625" style="148" customWidth="1"/>
    <col min="1895" max="1896" width="12.140625" style="148" customWidth="1"/>
    <col min="1897" max="2048" width="11.42578125" style="148"/>
    <col min="2049" max="2049" width="43.85546875" style="148" customWidth="1"/>
    <col min="2050" max="2053" width="12.42578125" style="148" customWidth="1"/>
    <col min="2054" max="2054" width="13.42578125" style="148" bestFit="1" customWidth="1"/>
    <col min="2055" max="2138" width="11.42578125" style="148"/>
    <col min="2139" max="2149" width="12.140625" style="148" customWidth="1"/>
    <col min="2150" max="2150" width="14.28515625" style="148" customWidth="1"/>
    <col min="2151" max="2152" width="12.140625" style="148" customWidth="1"/>
    <col min="2153" max="2304" width="11.42578125" style="148"/>
    <col min="2305" max="2305" width="43.85546875" style="148" customWidth="1"/>
    <col min="2306" max="2309" width="12.42578125" style="148" customWidth="1"/>
    <col min="2310" max="2310" width="13.42578125" style="148" bestFit="1" customWidth="1"/>
    <col min="2311" max="2394" width="11.42578125" style="148"/>
    <col min="2395" max="2405" width="12.140625" style="148" customWidth="1"/>
    <col min="2406" max="2406" width="14.28515625" style="148" customWidth="1"/>
    <col min="2407" max="2408" width="12.140625" style="148" customWidth="1"/>
    <col min="2409" max="2560" width="11.42578125" style="148"/>
    <col min="2561" max="2561" width="43.85546875" style="148" customWidth="1"/>
    <col min="2562" max="2565" width="12.42578125" style="148" customWidth="1"/>
    <col min="2566" max="2566" width="13.42578125" style="148" bestFit="1" customWidth="1"/>
    <col min="2567" max="2650" width="11.42578125" style="148"/>
    <col min="2651" max="2661" width="12.140625" style="148" customWidth="1"/>
    <col min="2662" max="2662" width="14.28515625" style="148" customWidth="1"/>
    <col min="2663" max="2664" width="12.140625" style="148" customWidth="1"/>
    <col min="2665" max="2816" width="11.42578125" style="148"/>
    <col min="2817" max="2817" width="43.85546875" style="148" customWidth="1"/>
    <col min="2818" max="2821" width="12.42578125" style="148" customWidth="1"/>
    <col min="2822" max="2822" width="13.42578125" style="148" bestFit="1" customWidth="1"/>
    <col min="2823" max="2906" width="11.42578125" style="148"/>
    <col min="2907" max="2917" width="12.140625" style="148" customWidth="1"/>
    <col min="2918" max="2918" width="14.28515625" style="148" customWidth="1"/>
    <col min="2919" max="2920" width="12.140625" style="148" customWidth="1"/>
    <col min="2921" max="3072" width="11.42578125" style="148"/>
    <col min="3073" max="3073" width="43.85546875" style="148" customWidth="1"/>
    <col min="3074" max="3077" width="12.42578125" style="148" customWidth="1"/>
    <col min="3078" max="3078" width="13.42578125" style="148" bestFit="1" customWidth="1"/>
    <col min="3079" max="3162" width="11.42578125" style="148"/>
    <col min="3163" max="3173" width="12.140625" style="148" customWidth="1"/>
    <col min="3174" max="3174" width="14.28515625" style="148" customWidth="1"/>
    <col min="3175" max="3176" width="12.140625" style="148" customWidth="1"/>
    <col min="3177" max="3328" width="11.42578125" style="148"/>
    <col min="3329" max="3329" width="43.85546875" style="148" customWidth="1"/>
    <col min="3330" max="3333" width="12.42578125" style="148" customWidth="1"/>
    <col min="3334" max="3334" width="13.42578125" style="148" bestFit="1" customWidth="1"/>
    <col min="3335" max="3418" width="11.42578125" style="148"/>
    <col min="3419" max="3429" width="12.140625" style="148" customWidth="1"/>
    <col min="3430" max="3430" width="14.28515625" style="148" customWidth="1"/>
    <col min="3431" max="3432" width="12.140625" style="148" customWidth="1"/>
    <col min="3433" max="3584" width="11.42578125" style="148"/>
    <col min="3585" max="3585" width="43.85546875" style="148" customWidth="1"/>
    <col min="3586" max="3589" width="12.42578125" style="148" customWidth="1"/>
    <col min="3590" max="3590" width="13.42578125" style="148" bestFit="1" customWidth="1"/>
    <col min="3591" max="3674" width="11.42578125" style="148"/>
    <col min="3675" max="3685" width="12.140625" style="148" customWidth="1"/>
    <col min="3686" max="3686" width="14.28515625" style="148" customWidth="1"/>
    <col min="3687" max="3688" width="12.140625" style="148" customWidth="1"/>
    <col min="3689" max="3840" width="11.42578125" style="148"/>
    <col min="3841" max="3841" width="43.85546875" style="148" customWidth="1"/>
    <col min="3842" max="3845" width="12.42578125" style="148" customWidth="1"/>
    <col min="3846" max="3846" width="13.42578125" style="148" bestFit="1" customWidth="1"/>
    <col min="3847" max="3930" width="11.42578125" style="148"/>
    <col min="3931" max="3941" width="12.140625" style="148" customWidth="1"/>
    <col min="3942" max="3942" width="14.28515625" style="148" customWidth="1"/>
    <col min="3943" max="3944" width="12.140625" style="148" customWidth="1"/>
    <col min="3945" max="4096" width="11.42578125" style="148"/>
    <col min="4097" max="4097" width="43.85546875" style="148" customWidth="1"/>
    <col min="4098" max="4101" width="12.42578125" style="148" customWidth="1"/>
    <col min="4102" max="4102" width="13.42578125" style="148" bestFit="1" customWidth="1"/>
    <col min="4103" max="4186" width="11.42578125" style="148"/>
    <col min="4187" max="4197" width="12.140625" style="148" customWidth="1"/>
    <col min="4198" max="4198" width="14.28515625" style="148" customWidth="1"/>
    <col min="4199" max="4200" width="12.140625" style="148" customWidth="1"/>
    <col min="4201" max="4352" width="11.42578125" style="148"/>
    <col min="4353" max="4353" width="43.85546875" style="148" customWidth="1"/>
    <col min="4354" max="4357" width="12.42578125" style="148" customWidth="1"/>
    <col min="4358" max="4358" width="13.42578125" style="148" bestFit="1" customWidth="1"/>
    <col min="4359" max="4442" width="11.42578125" style="148"/>
    <col min="4443" max="4453" width="12.140625" style="148" customWidth="1"/>
    <col min="4454" max="4454" width="14.28515625" style="148" customWidth="1"/>
    <col min="4455" max="4456" width="12.140625" style="148" customWidth="1"/>
    <col min="4457" max="4608" width="11.42578125" style="148"/>
    <col min="4609" max="4609" width="43.85546875" style="148" customWidth="1"/>
    <col min="4610" max="4613" width="12.42578125" style="148" customWidth="1"/>
    <col min="4614" max="4614" width="13.42578125" style="148" bestFit="1" customWidth="1"/>
    <col min="4615" max="4698" width="11.42578125" style="148"/>
    <col min="4699" max="4709" width="12.140625" style="148" customWidth="1"/>
    <col min="4710" max="4710" width="14.28515625" style="148" customWidth="1"/>
    <col min="4711" max="4712" width="12.140625" style="148" customWidth="1"/>
    <col min="4713" max="4864" width="11.42578125" style="148"/>
    <col min="4865" max="4865" width="43.85546875" style="148" customWidth="1"/>
    <col min="4866" max="4869" width="12.42578125" style="148" customWidth="1"/>
    <col min="4870" max="4870" width="13.42578125" style="148" bestFit="1" customWidth="1"/>
    <col min="4871" max="4954" width="11.42578125" style="148"/>
    <col min="4955" max="4965" width="12.140625" style="148" customWidth="1"/>
    <col min="4966" max="4966" width="14.28515625" style="148" customWidth="1"/>
    <col min="4967" max="4968" width="12.140625" style="148" customWidth="1"/>
    <col min="4969" max="5120" width="11.42578125" style="148"/>
    <col min="5121" max="5121" width="43.85546875" style="148" customWidth="1"/>
    <col min="5122" max="5125" width="12.42578125" style="148" customWidth="1"/>
    <col min="5126" max="5126" width="13.42578125" style="148" bestFit="1" customWidth="1"/>
    <col min="5127" max="5210" width="11.42578125" style="148"/>
    <col min="5211" max="5221" width="12.140625" style="148" customWidth="1"/>
    <col min="5222" max="5222" width="14.28515625" style="148" customWidth="1"/>
    <col min="5223" max="5224" width="12.140625" style="148" customWidth="1"/>
    <col min="5225" max="5376" width="11.42578125" style="148"/>
    <col min="5377" max="5377" width="43.85546875" style="148" customWidth="1"/>
    <col min="5378" max="5381" width="12.42578125" style="148" customWidth="1"/>
    <col min="5382" max="5382" width="13.42578125" style="148" bestFit="1" customWidth="1"/>
    <col min="5383" max="5466" width="11.42578125" style="148"/>
    <col min="5467" max="5477" width="12.140625" style="148" customWidth="1"/>
    <col min="5478" max="5478" width="14.28515625" style="148" customWidth="1"/>
    <col min="5479" max="5480" width="12.140625" style="148" customWidth="1"/>
    <col min="5481" max="5632" width="11.42578125" style="148"/>
    <col min="5633" max="5633" width="43.85546875" style="148" customWidth="1"/>
    <col min="5634" max="5637" width="12.42578125" style="148" customWidth="1"/>
    <col min="5638" max="5638" width="13.42578125" style="148" bestFit="1" customWidth="1"/>
    <col min="5639" max="5722" width="11.42578125" style="148"/>
    <col min="5723" max="5733" width="12.140625" style="148" customWidth="1"/>
    <col min="5734" max="5734" width="14.28515625" style="148" customWidth="1"/>
    <col min="5735" max="5736" width="12.140625" style="148" customWidth="1"/>
    <col min="5737" max="5888" width="11.42578125" style="148"/>
    <col min="5889" max="5889" width="43.85546875" style="148" customWidth="1"/>
    <col min="5890" max="5893" width="12.42578125" style="148" customWidth="1"/>
    <col min="5894" max="5894" width="13.42578125" style="148" bestFit="1" customWidth="1"/>
    <col min="5895" max="5978" width="11.42578125" style="148"/>
    <col min="5979" max="5989" width="12.140625" style="148" customWidth="1"/>
    <col min="5990" max="5990" width="14.28515625" style="148" customWidth="1"/>
    <col min="5991" max="5992" width="12.140625" style="148" customWidth="1"/>
    <col min="5993" max="6144" width="11.42578125" style="148"/>
    <col min="6145" max="6145" width="43.85546875" style="148" customWidth="1"/>
    <col min="6146" max="6149" width="12.42578125" style="148" customWidth="1"/>
    <col min="6150" max="6150" width="13.42578125" style="148" bestFit="1" customWidth="1"/>
    <col min="6151" max="6234" width="11.42578125" style="148"/>
    <col min="6235" max="6245" width="12.140625" style="148" customWidth="1"/>
    <col min="6246" max="6246" width="14.28515625" style="148" customWidth="1"/>
    <col min="6247" max="6248" width="12.140625" style="148" customWidth="1"/>
    <col min="6249" max="6400" width="11.42578125" style="148"/>
    <col min="6401" max="6401" width="43.85546875" style="148" customWidth="1"/>
    <col min="6402" max="6405" width="12.42578125" style="148" customWidth="1"/>
    <col min="6406" max="6406" width="13.42578125" style="148" bestFit="1" customWidth="1"/>
    <col min="6407" max="6490" width="11.42578125" style="148"/>
    <col min="6491" max="6501" width="12.140625" style="148" customWidth="1"/>
    <col min="6502" max="6502" width="14.28515625" style="148" customWidth="1"/>
    <col min="6503" max="6504" width="12.140625" style="148" customWidth="1"/>
    <col min="6505" max="6656" width="11.42578125" style="148"/>
    <col min="6657" max="6657" width="43.85546875" style="148" customWidth="1"/>
    <col min="6658" max="6661" width="12.42578125" style="148" customWidth="1"/>
    <col min="6662" max="6662" width="13.42578125" style="148" bestFit="1" customWidth="1"/>
    <col min="6663" max="6746" width="11.42578125" style="148"/>
    <col min="6747" max="6757" width="12.140625" style="148" customWidth="1"/>
    <col min="6758" max="6758" width="14.28515625" style="148" customWidth="1"/>
    <col min="6759" max="6760" width="12.140625" style="148" customWidth="1"/>
    <col min="6761" max="6912" width="11.42578125" style="148"/>
    <col min="6913" max="6913" width="43.85546875" style="148" customWidth="1"/>
    <col min="6914" max="6917" width="12.42578125" style="148" customWidth="1"/>
    <col min="6918" max="6918" width="13.42578125" style="148" bestFit="1" customWidth="1"/>
    <col min="6919" max="7002" width="11.42578125" style="148"/>
    <col min="7003" max="7013" width="12.140625" style="148" customWidth="1"/>
    <col min="7014" max="7014" width="14.28515625" style="148" customWidth="1"/>
    <col min="7015" max="7016" width="12.140625" style="148" customWidth="1"/>
    <col min="7017" max="7168" width="11.42578125" style="148"/>
    <col min="7169" max="7169" width="43.85546875" style="148" customWidth="1"/>
    <col min="7170" max="7173" width="12.42578125" style="148" customWidth="1"/>
    <col min="7174" max="7174" width="13.42578125" style="148" bestFit="1" customWidth="1"/>
    <col min="7175" max="7258" width="11.42578125" style="148"/>
    <col min="7259" max="7269" width="12.140625" style="148" customWidth="1"/>
    <col min="7270" max="7270" width="14.28515625" style="148" customWidth="1"/>
    <col min="7271" max="7272" width="12.140625" style="148" customWidth="1"/>
    <col min="7273" max="7424" width="11.42578125" style="148"/>
    <col min="7425" max="7425" width="43.85546875" style="148" customWidth="1"/>
    <col min="7426" max="7429" width="12.42578125" style="148" customWidth="1"/>
    <col min="7430" max="7430" width="13.42578125" style="148" bestFit="1" customWidth="1"/>
    <col min="7431" max="7514" width="11.42578125" style="148"/>
    <col min="7515" max="7525" width="12.140625" style="148" customWidth="1"/>
    <col min="7526" max="7526" width="14.28515625" style="148" customWidth="1"/>
    <col min="7527" max="7528" width="12.140625" style="148" customWidth="1"/>
    <col min="7529" max="7680" width="11.42578125" style="148"/>
    <col min="7681" max="7681" width="43.85546875" style="148" customWidth="1"/>
    <col min="7682" max="7685" width="12.42578125" style="148" customWidth="1"/>
    <col min="7686" max="7686" width="13.42578125" style="148" bestFit="1" customWidth="1"/>
    <col min="7687" max="7770" width="11.42578125" style="148"/>
    <col min="7771" max="7781" width="12.140625" style="148" customWidth="1"/>
    <col min="7782" max="7782" width="14.28515625" style="148" customWidth="1"/>
    <col min="7783" max="7784" width="12.140625" style="148" customWidth="1"/>
    <col min="7785" max="7936" width="11.42578125" style="148"/>
    <col min="7937" max="7937" width="43.85546875" style="148" customWidth="1"/>
    <col min="7938" max="7941" width="12.42578125" style="148" customWidth="1"/>
    <col min="7942" max="7942" width="13.42578125" style="148" bestFit="1" customWidth="1"/>
    <col min="7943" max="8026" width="11.42578125" style="148"/>
    <col min="8027" max="8037" width="12.140625" style="148" customWidth="1"/>
    <col min="8038" max="8038" width="14.28515625" style="148" customWidth="1"/>
    <col min="8039" max="8040" width="12.140625" style="148" customWidth="1"/>
    <col min="8041" max="8192" width="11.42578125" style="148"/>
    <col min="8193" max="8193" width="43.85546875" style="148" customWidth="1"/>
    <col min="8194" max="8197" width="12.42578125" style="148" customWidth="1"/>
    <col min="8198" max="8198" width="13.42578125" style="148" bestFit="1" customWidth="1"/>
    <col min="8199" max="8282" width="11.42578125" style="148"/>
    <col min="8283" max="8293" width="12.140625" style="148" customWidth="1"/>
    <col min="8294" max="8294" width="14.28515625" style="148" customWidth="1"/>
    <col min="8295" max="8296" width="12.140625" style="148" customWidth="1"/>
    <col min="8297" max="8448" width="11.42578125" style="148"/>
    <col min="8449" max="8449" width="43.85546875" style="148" customWidth="1"/>
    <col min="8450" max="8453" width="12.42578125" style="148" customWidth="1"/>
    <col min="8454" max="8454" width="13.42578125" style="148" bestFit="1" customWidth="1"/>
    <col min="8455" max="8538" width="11.42578125" style="148"/>
    <col min="8539" max="8549" width="12.140625" style="148" customWidth="1"/>
    <col min="8550" max="8550" width="14.28515625" style="148" customWidth="1"/>
    <col min="8551" max="8552" width="12.140625" style="148" customWidth="1"/>
    <col min="8553" max="8704" width="11.42578125" style="148"/>
    <col min="8705" max="8705" width="43.85546875" style="148" customWidth="1"/>
    <col min="8706" max="8709" width="12.42578125" style="148" customWidth="1"/>
    <col min="8710" max="8710" width="13.42578125" style="148" bestFit="1" customWidth="1"/>
    <col min="8711" max="8794" width="11.42578125" style="148"/>
    <col min="8795" max="8805" width="12.140625" style="148" customWidth="1"/>
    <col min="8806" max="8806" width="14.28515625" style="148" customWidth="1"/>
    <col min="8807" max="8808" width="12.140625" style="148" customWidth="1"/>
    <col min="8809" max="8960" width="11.42578125" style="148"/>
    <col min="8961" max="8961" width="43.85546875" style="148" customWidth="1"/>
    <col min="8962" max="8965" width="12.42578125" style="148" customWidth="1"/>
    <col min="8966" max="8966" width="13.42578125" style="148" bestFit="1" customWidth="1"/>
    <col min="8967" max="9050" width="11.42578125" style="148"/>
    <col min="9051" max="9061" width="12.140625" style="148" customWidth="1"/>
    <col min="9062" max="9062" width="14.28515625" style="148" customWidth="1"/>
    <col min="9063" max="9064" width="12.140625" style="148" customWidth="1"/>
    <col min="9065" max="9216" width="11.42578125" style="148"/>
    <col min="9217" max="9217" width="43.85546875" style="148" customWidth="1"/>
    <col min="9218" max="9221" width="12.42578125" style="148" customWidth="1"/>
    <col min="9222" max="9222" width="13.42578125" style="148" bestFit="1" customWidth="1"/>
    <col min="9223" max="9306" width="11.42578125" style="148"/>
    <col min="9307" max="9317" width="12.140625" style="148" customWidth="1"/>
    <col min="9318" max="9318" width="14.28515625" style="148" customWidth="1"/>
    <col min="9319" max="9320" width="12.140625" style="148" customWidth="1"/>
    <col min="9321" max="9472" width="11.42578125" style="148"/>
    <col min="9473" max="9473" width="43.85546875" style="148" customWidth="1"/>
    <col min="9474" max="9477" width="12.42578125" style="148" customWidth="1"/>
    <col min="9478" max="9478" width="13.42578125" style="148" bestFit="1" customWidth="1"/>
    <col min="9479" max="9562" width="11.42578125" style="148"/>
    <col min="9563" max="9573" width="12.140625" style="148" customWidth="1"/>
    <col min="9574" max="9574" width="14.28515625" style="148" customWidth="1"/>
    <col min="9575" max="9576" width="12.140625" style="148" customWidth="1"/>
    <col min="9577" max="9728" width="11.42578125" style="148"/>
    <col min="9729" max="9729" width="43.85546875" style="148" customWidth="1"/>
    <col min="9730" max="9733" width="12.42578125" style="148" customWidth="1"/>
    <col min="9734" max="9734" width="13.42578125" style="148" bestFit="1" customWidth="1"/>
    <col min="9735" max="9818" width="11.42578125" style="148"/>
    <col min="9819" max="9829" width="12.140625" style="148" customWidth="1"/>
    <col min="9830" max="9830" width="14.28515625" style="148" customWidth="1"/>
    <col min="9831" max="9832" width="12.140625" style="148" customWidth="1"/>
    <col min="9833" max="9984" width="11.42578125" style="148"/>
    <col min="9985" max="9985" width="43.85546875" style="148" customWidth="1"/>
    <col min="9986" max="9989" width="12.42578125" style="148" customWidth="1"/>
    <col min="9990" max="9990" width="13.42578125" style="148" bestFit="1" customWidth="1"/>
    <col min="9991" max="10074" width="11.42578125" style="148"/>
    <col min="10075" max="10085" width="12.140625" style="148" customWidth="1"/>
    <col min="10086" max="10086" width="14.28515625" style="148" customWidth="1"/>
    <col min="10087" max="10088" width="12.140625" style="148" customWidth="1"/>
    <col min="10089" max="10240" width="11.42578125" style="148"/>
    <col min="10241" max="10241" width="43.85546875" style="148" customWidth="1"/>
    <col min="10242" max="10245" width="12.42578125" style="148" customWidth="1"/>
    <col min="10246" max="10246" width="13.42578125" style="148" bestFit="1" customWidth="1"/>
    <col min="10247" max="10330" width="11.42578125" style="148"/>
    <col min="10331" max="10341" width="12.140625" style="148" customWidth="1"/>
    <col min="10342" max="10342" width="14.28515625" style="148" customWidth="1"/>
    <col min="10343" max="10344" width="12.140625" style="148" customWidth="1"/>
    <col min="10345" max="10496" width="11.42578125" style="148"/>
    <col min="10497" max="10497" width="43.85546875" style="148" customWidth="1"/>
    <col min="10498" max="10501" width="12.42578125" style="148" customWidth="1"/>
    <col min="10502" max="10502" width="13.42578125" style="148" bestFit="1" customWidth="1"/>
    <col min="10503" max="10586" width="11.42578125" style="148"/>
    <col min="10587" max="10597" width="12.140625" style="148" customWidth="1"/>
    <col min="10598" max="10598" width="14.28515625" style="148" customWidth="1"/>
    <col min="10599" max="10600" width="12.140625" style="148" customWidth="1"/>
    <col min="10601" max="10752" width="11.42578125" style="148"/>
    <col min="10753" max="10753" width="43.85546875" style="148" customWidth="1"/>
    <col min="10754" max="10757" width="12.42578125" style="148" customWidth="1"/>
    <col min="10758" max="10758" width="13.42578125" style="148" bestFit="1" customWidth="1"/>
    <col min="10759" max="10842" width="11.42578125" style="148"/>
    <col min="10843" max="10853" width="12.140625" style="148" customWidth="1"/>
    <col min="10854" max="10854" width="14.28515625" style="148" customWidth="1"/>
    <col min="10855" max="10856" width="12.140625" style="148" customWidth="1"/>
    <col min="10857" max="11008" width="11.42578125" style="148"/>
    <col min="11009" max="11009" width="43.85546875" style="148" customWidth="1"/>
    <col min="11010" max="11013" width="12.42578125" style="148" customWidth="1"/>
    <col min="11014" max="11014" width="13.42578125" style="148" bestFit="1" customWidth="1"/>
    <col min="11015" max="11098" width="11.42578125" style="148"/>
    <col min="11099" max="11109" width="12.140625" style="148" customWidth="1"/>
    <col min="11110" max="11110" width="14.28515625" style="148" customWidth="1"/>
    <col min="11111" max="11112" width="12.140625" style="148" customWidth="1"/>
    <col min="11113" max="11264" width="11.42578125" style="148"/>
    <col min="11265" max="11265" width="43.85546875" style="148" customWidth="1"/>
    <col min="11266" max="11269" width="12.42578125" style="148" customWidth="1"/>
    <col min="11270" max="11270" width="13.42578125" style="148" bestFit="1" customWidth="1"/>
    <col min="11271" max="11354" width="11.42578125" style="148"/>
    <col min="11355" max="11365" width="12.140625" style="148" customWidth="1"/>
    <col min="11366" max="11366" width="14.28515625" style="148" customWidth="1"/>
    <col min="11367" max="11368" width="12.140625" style="148" customWidth="1"/>
    <col min="11369" max="11520" width="11.42578125" style="148"/>
    <col min="11521" max="11521" width="43.85546875" style="148" customWidth="1"/>
    <col min="11522" max="11525" width="12.42578125" style="148" customWidth="1"/>
    <col min="11526" max="11526" width="13.42578125" style="148" bestFit="1" customWidth="1"/>
    <col min="11527" max="11610" width="11.42578125" style="148"/>
    <col min="11611" max="11621" width="12.140625" style="148" customWidth="1"/>
    <col min="11622" max="11622" width="14.28515625" style="148" customWidth="1"/>
    <col min="11623" max="11624" width="12.140625" style="148" customWidth="1"/>
    <col min="11625" max="11776" width="11.42578125" style="148"/>
    <col min="11777" max="11777" width="43.85546875" style="148" customWidth="1"/>
    <col min="11778" max="11781" width="12.42578125" style="148" customWidth="1"/>
    <col min="11782" max="11782" width="13.42578125" style="148" bestFit="1" customWidth="1"/>
    <col min="11783" max="11866" width="11.42578125" style="148"/>
    <col min="11867" max="11877" width="12.140625" style="148" customWidth="1"/>
    <col min="11878" max="11878" width="14.28515625" style="148" customWidth="1"/>
    <col min="11879" max="11880" width="12.140625" style="148" customWidth="1"/>
    <col min="11881" max="12032" width="11.42578125" style="148"/>
    <col min="12033" max="12033" width="43.85546875" style="148" customWidth="1"/>
    <col min="12034" max="12037" width="12.42578125" style="148" customWidth="1"/>
    <col min="12038" max="12038" width="13.42578125" style="148" bestFit="1" customWidth="1"/>
    <col min="12039" max="12122" width="11.42578125" style="148"/>
    <col min="12123" max="12133" width="12.140625" style="148" customWidth="1"/>
    <col min="12134" max="12134" width="14.28515625" style="148" customWidth="1"/>
    <col min="12135" max="12136" width="12.140625" style="148" customWidth="1"/>
    <col min="12137" max="12288" width="11.42578125" style="148"/>
    <col min="12289" max="12289" width="43.85546875" style="148" customWidth="1"/>
    <col min="12290" max="12293" width="12.42578125" style="148" customWidth="1"/>
    <col min="12294" max="12294" width="13.42578125" style="148" bestFit="1" customWidth="1"/>
    <col min="12295" max="12378" width="11.42578125" style="148"/>
    <col min="12379" max="12389" width="12.140625" style="148" customWidth="1"/>
    <col min="12390" max="12390" width="14.28515625" style="148" customWidth="1"/>
    <col min="12391" max="12392" width="12.140625" style="148" customWidth="1"/>
    <col min="12393" max="12544" width="11.42578125" style="148"/>
    <col min="12545" max="12545" width="43.85546875" style="148" customWidth="1"/>
    <col min="12546" max="12549" width="12.42578125" style="148" customWidth="1"/>
    <col min="12550" max="12550" width="13.42578125" style="148" bestFit="1" customWidth="1"/>
    <col min="12551" max="12634" width="11.42578125" style="148"/>
    <col min="12635" max="12645" width="12.140625" style="148" customWidth="1"/>
    <col min="12646" max="12646" width="14.28515625" style="148" customWidth="1"/>
    <col min="12647" max="12648" width="12.140625" style="148" customWidth="1"/>
    <col min="12649" max="12800" width="11.42578125" style="148"/>
    <col min="12801" max="12801" width="43.85546875" style="148" customWidth="1"/>
    <col min="12802" max="12805" width="12.42578125" style="148" customWidth="1"/>
    <col min="12806" max="12806" width="13.42578125" style="148" bestFit="1" customWidth="1"/>
    <col min="12807" max="12890" width="11.42578125" style="148"/>
    <col min="12891" max="12901" width="12.140625" style="148" customWidth="1"/>
    <col min="12902" max="12902" width="14.28515625" style="148" customWidth="1"/>
    <col min="12903" max="12904" width="12.140625" style="148" customWidth="1"/>
    <col min="12905" max="13056" width="11.42578125" style="148"/>
    <col min="13057" max="13057" width="43.85546875" style="148" customWidth="1"/>
    <col min="13058" max="13061" width="12.42578125" style="148" customWidth="1"/>
    <col min="13062" max="13062" width="13.42578125" style="148" bestFit="1" customWidth="1"/>
    <col min="13063" max="13146" width="11.42578125" style="148"/>
    <col min="13147" max="13157" width="12.140625" style="148" customWidth="1"/>
    <col min="13158" max="13158" width="14.28515625" style="148" customWidth="1"/>
    <col min="13159" max="13160" width="12.140625" style="148" customWidth="1"/>
    <col min="13161" max="13312" width="11.42578125" style="148"/>
    <col min="13313" max="13313" width="43.85546875" style="148" customWidth="1"/>
    <col min="13314" max="13317" width="12.42578125" style="148" customWidth="1"/>
    <col min="13318" max="13318" width="13.42578125" style="148" bestFit="1" customWidth="1"/>
    <col min="13319" max="13402" width="11.42578125" style="148"/>
    <col min="13403" max="13413" width="12.140625" style="148" customWidth="1"/>
    <col min="13414" max="13414" width="14.28515625" style="148" customWidth="1"/>
    <col min="13415" max="13416" width="12.140625" style="148" customWidth="1"/>
    <col min="13417" max="13568" width="11.42578125" style="148"/>
    <col min="13569" max="13569" width="43.85546875" style="148" customWidth="1"/>
    <col min="13570" max="13573" width="12.42578125" style="148" customWidth="1"/>
    <col min="13574" max="13574" width="13.42578125" style="148" bestFit="1" customWidth="1"/>
    <col min="13575" max="13658" width="11.42578125" style="148"/>
    <col min="13659" max="13669" width="12.140625" style="148" customWidth="1"/>
    <col min="13670" max="13670" width="14.28515625" style="148" customWidth="1"/>
    <col min="13671" max="13672" width="12.140625" style="148" customWidth="1"/>
    <col min="13673" max="13824" width="11.42578125" style="148"/>
    <col min="13825" max="13825" width="43.85546875" style="148" customWidth="1"/>
    <col min="13826" max="13829" width="12.42578125" style="148" customWidth="1"/>
    <col min="13830" max="13830" width="13.42578125" style="148" bestFit="1" customWidth="1"/>
    <col min="13831" max="13914" width="11.42578125" style="148"/>
    <col min="13915" max="13925" width="12.140625" style="148" customWidth="1"/>
    <col min="13926" max="13926" width="14.28515625" style="148" customWidth="1"/>
    <col min="13927" max="13928" width="12.140625" style="148" customWidth="1"/>
    <col min="13929" max="14080" width="11.42578125" style="148"/>
    <col min="14081" max="14081" width="43.85546875" style="148" customWidth="1"/>
    <col min="14082" max="14085" width="12.42578125" style="148" customWidth="1"/>
    <col min="14086" max="14086" width="13.42578125" style="148" bestFit="1" customWidth="1"/>
    <col min="14087" max="14170" width="11.42578125" style="148"/>
    <col min="14171" max="14181" width="12.140625" style="148" customWidth="1"/>
    <col min="14182" max="14182" width="14.28515625" style="148" customWidth="1"/>
    <col min="14183" max="14184" width="12.140625" style="148" customWidth="1"/>
    <col min="14185" max="14336" width="11.42578125" style="148"/>
    <col min="14337" max="14337" width="43.85546875" style="148" customWidth="1"/>
    <col min="14338" max="14341" width="12.42578125" style="148" customWidth="1"/>
    <col min="14342" max="14342" width="13.42578125" style="148" bestFit="1" customWidth="1"/>
    <col min="14343" max="14426" width="11.42578125" style="148"/>
    <col min="14427" max="14437" width="12.140625" style="148" customWidth="1"/>
    <col min="14438" max="14438" width="14.28515625" style="148" customWidth="1"/>
    <col min="14439" max="14440" width="12.140625" style="148" customWidth="1"/>
    <col min="14441" max="14592" width="11.42578125" style="148"/>
    <col min="14593" max="14593" width="43.85546875" style="148" customWidth="1"/>
    <col min="14594" max="14597" width="12.42578125" style="148" customWidth="1"/>
    <col min="14598" max="14598" width="13.42578125" style="148" bestFit="1" customWidth="1"/>
    <col min="14599" max="14682" width="11.42578125" style="148"/>
    <col min="14683" max="14693" width="12.140625" style="148" customWidth="1"/>
    <col min="14694" max="14694" width="14.28515625" style="148" customWidth="1"/>
    <col min="14695" max="14696" width="12.140625" style="148" customWidth="1"/>
    <col min="14697" max="14848" width="11.42578125" style="148"/>
    <col min="14849" max="14849" width="43.85546875" style="148" customWidth="1"/>
    <col min="14850" max="14853" width="12.42578125" style="148" customWidth="1"/>
    <col min="14854" max="14854" width="13.42578125" style="148" bestFit="1" customWidth="1"/>
    <col min="14855" max="14938" width="11.42578125" style="148"/>
    <col min="14939" max="14949" width="12.140625" style="148" customWidth="1"/>
    <col min="14950" max="14950" width="14.28515625" style="148" customWidth="1"/>
    <col min="14951" max="14952" width="12.140625" style="148" customWidth="1"/>
    <col min="14953" max="15104" width="11.42578125" style="148"/>
    <col min="15105" max="15105" width="43.85546875" style="148" customWidth="1"/>
    <col min="15106" max="15109" width="12.42578125" style="148" customWidth="1"/>
    <col min="15110" max="15110" width="13.42578125" style="148" bestFit="1" customWidth="1"/>
    <col min="15111" max="15194" width="11.42578125" style="148"/>
    <col min="15195" max="15205" width="12.140625" style="148" customWidth="1"/>
    <col min="15206" max="15206" width="14.28515625" style="148" customWidth="1"/>
    <col min="15207" max="15208" width="12.140625" style="148" customWidth="1"/>
    <col min="15209" max="15360" width="11.42578125" style="148"/>
    <col min="15361" max="15361" width="43.85546875" style="148" customWidth="1"/>
    <col min="15362" max="15365" width="12.42578125" style="148" customWidth="1"/>
    <col min="15366" max="15366" width="13.42578125" style="148" bestFit="1" customWidth="1"/>
    <col min="15367" max="15450" width="11.42578125" style="148"/>
    <col min="15451" max="15461" width="12.140625" style="148" customWidth="1"/>
    <col min="15462" max="15462" width="14.28515625" style="148" customWidth="1"/>
    <col min="15463" max="15464" width="12.140625" style="148" customWidth="1"/>
    <col min="15465" max="15616" width="11.42578125" style="148"/>
    <col min="15617" max="15617" width="43.85546875" style="148" customWidth="1"/>
    <col min="15618" max="15621" width="12.42578125" style="148" customWidth="1"/>
    <col min="15622" max="15622" width="13.42578125" style="148" bestFit="1" customWidth="1"/>
    <col min="15623" max="15706" width="11.42578125" style="148"/>
    <col min="15707" max="15717" width="12.140625" style="148" customWidth="1"/>
    <col min="15718" max="15718" width="14.28515625" style="148" customWidth="1"/>
    <col min="15719" max="15720" width="12.140625" style="148" customWidth="1"/>
    <col min="15721" max="15872" width="11.42578125" style="148"/>
    <col min="15873" max="15873" width="43.85546875" style="148" customWidth="1"/>
    <col min="15874" max="15877" width="12.42578125" style="148" customWidth="1"/>
    <col min="15878" max="15878" width="13.42578125" style="148" bestFit="1" customWidth="1"/>
    <col min="15879" max="15962" width="11.42578125" style="148"/>
    <col min="15963" max="15973" width="12.140625" style="148" customWidth="1"/>
    <col min="15974" max="15974" width="14.28515625" style="148" customWidth="1"/>
    <col min="15975" max="15976" width="12.140625" style="148" customWidth="1"/>
    <col min="15977" max="16128" width="11.42578125" style="148"/>
    <col min="16129" max="16129" width="43.85546875" style="148" customWidth="1"/>
    <col min="16130" max="16133" width="12.42578125" style="148" customWidth="1"/>
    <col min="16134" max="16134" width="13.42578125" style="148" bestFit="1" customWidth="1"/>
    <col min="16135" max="16218" width="11.42578125" style="148"/>
    <col min="16219" max="16229" width="12.140625" style="148" customWidth="1"/>
    <col min="16230" max="16230" width="14.28515625" style="148" customWidth="1"/>
    <col min="16231" max="16232" width="12.140625" style="148" customWidth="1"/>
    <col min="16233" max="16384" width="11.42578125" style="148"/>
  </cols>
  <sheetData>
    <row r="1" spans="1:104" ht="15.75" customHeight="1" x14ac:dyDescent="0.25">
      <c r="A1" s="145" t="s">
        <v>1401</v>
      </c>
    </row>
    <row r="2" spans="1:104" ht="15.75" customHeight="1" x14ac:dyDescent="0.25">
      <c r="A2" s="149" t="s">
        <v>615</v>
      </c>
    </row>
    <row r="3" spans="1:104" ht="15.75" customHeight="1" x14ac:dyDescent="0.25">
      <c r="A3" s="292" t="s">
        <v>1327</v>
      </c>
      <c r="B3" s="292"/>
    </row>
    <row r="4" spans="1:104" ht="15.75" customHeight="1" x14ac:dyDescent="0.25"/>
    <row r="5" spans="1:104" ht="15.75" customHeight="1" x14ac:dyDescent="0.25"/>
    <row r="6" spans="1:104" ht="15.75" customHeight="1" x14ac:dyDescent="0.25"/>
    <row r="7" spans="1:104" ht="15.6" customHeight="1" x14ac:dyDescent="0.25">
      <c r="A7" s="150" t="s">
        <v>664</v>
      </c>
      <c r="B7" s="151"/>
      <c r="C7" s="151"/>
      <c r="D7" s="151"/>
      <c r="E7" s="151"/>
      <c r="F7" s="151"/>
    </row>
    <row r="8" spans="1:104" s="152" customFormat="1" x14ac:dyDescent="0.25">
      <c r="A8" s="147" t="s">
        <v>665</v>
      </c>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row>
    <row r="9" spans="1:104" s="152" customFormat="1" x14ac:dyDescent="0.25">
      <c r="A9" s="147"/>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row>
    <row r="10" spans="1:104" s="152" customFormat="1" x14ac:dyDescent="0.25">
      <c r="A10" s="153"/>
      <c r="B10" s="154">
        <v>1999</v>
      </c>
      <c r="C10" s="155"/>
      <c r="D10" s="155"/>
      <c r="E10" s="155"/>
      <c r="F10" s="156" t="s">
        <v>666</v>
      </c>
      <c r="G10" s="155">
        <v>2000</v>
      </c>
      <c r="H10" s="155"/>
      <c r="I10" s="155"/>
      <c r="J10" s="155"/>
      <c r="K10" s="156" t="s">
        <v>667</v>
      </c>
      <c r="L10" s="155">
        <v>2001</v>
      </c>
      <c r="M10" s="155"/>
      <c r="N10" s="155"/>
      <c r="O10" s="155"/>
      <c r="P10" s="156" t="s">
        <v>668</v>
      </c>
      <c r="Q10" s="155">
        <v>2002</v>
      </c>
      <c r="R10" s="155"/>
      <c r="S10" s="155"/>
      <c r="T10" s="155"/>
      <c r="U10" s="156" t="s">
        <v>669</v>
      </c>
      <c r="V10" s="155">
        <v>2003</v>
      </c>
      <c r="W10" s="155"/>
      <c r="X10" s="155"/>
      <c r="Y10" s="155"/>
      <c r="Z10" s="156" t="s">
        <v>670</v>
      </c>
      <c r="AA10" s="155">
        <v>2004</v>
      </c>
      <c r="AB10" s="155"/>
      <c r="AC10" s="155"/>
      <c r="AD10" s="155"/>
      <c r="AE10" s="156" t="s">
        <v>671</v>
      </c>
      <c r="AF10" s="155">
        <v>2005</v>
      </c>
      <c r="AG10" s="155"/>
      <c r="AH10" s="155"/>
      <c r="AI10" s="155"/>
      <c r="AJ10" s="156" t="s">
        <v>672</v>
      </c>
      <c r="AK10" s="155">
        <v>2006</v>
      </c>
      <c r="AL10" s="155"/>
      <c r="AM10" s="155"/>
      <c r="AN10" s="155"/>
      <c r="AO10" s="156" t="s">
        <v>673</v>
      </c>
      <c r="AP10" s="155">
        <v>2007</v>
      </c>
      <c r="AQ10" s="155"/>
      <c r="AR10" s="155"/>
      <c r="AS10" s="155"/>
      <c r="AT10" s="156" t="s">
        <v>674</v>
      </c>
      <c r="AU10" s="155">
        <v>2008</v>
      </c>
      <c r="AV10" s="155"/>
      <c r="AW10" s="155"/>
      <c r="AX10" s="155"/>
      <c r="AY10" s="156" t="s">
        <v>675</v>
      </c>
      <c r="AZ10" s="155">
        <v>2009</v>
      </c>
      <c r="BA10" s="155"/>
      <c r="BB10" s="155"/>
      <c r="BC10" s="155"/>
      <c r="BD10" s="156" t="s">
        <v>676</v>
      </c>
      <c r="BE10" s="155">
        <v>2010</v>
      </c>
      <c r="BF10" s="155"/>
      <c r="BG10" s="155"/>
      <c r="BH10" s="155"/>
      <c r="BI10" s="156" t="s">
        <v>677</v>
      </c>
      <c r="BJ10" s="155">
        <v>2011</v>
      </c>
      <c r="BK10" s="155"/>
      <c r="BL10" s="155"/>
      <c r="BM10" s="155"/>
      <c r="BN10" s="156" t="s">
        <v>678</v>
      </c>
      <c r="BO10" s="155">
        <v>2012</v>
      </c>
      <c r="BP10" s="155"/>
      <c r="BQ10" s="155"/>
      <c r="BR10" s="155"/>
      <c r="BS10" s="156" t="s">
        <v>679</v>
      </c>
      <c r="BT10" s="155">
        <v>2013</v>
      </c>
      <c r="BU10" s="155"/>
      <c r="BV10" s="155"/>
      <c r="BW10" s="155"/>
      <c r="BX10" s="156" t="s">
        <v>680</v>
      </c>
      <c r="BY10" s="307">
        <v>2014</v>
      </c>
      <c r="BZ10" s="307"/>
      <c r="CA10" s="307"/>
      <c r="CB10" s="307"/>
      <c r="CC10" s="156" t="s">
        <v>681</v>
      </c>
      <c r="CD10" s="308">
        <v>2015</v>
      </c>
      <c r="CE10" s="308"/>
      <c r="CF10" s="308"/>
      <c r="CG10" s="308"/>
      <c r="CH10" s="157" t="s">
        <v>682</v>
      </c>
      <c r="CI10" s="305">
        <v>2016</v>
      </c>
      <c r="CJ10" s="305"/>
      <c r="CK10" s="305"/>
      <c r="CL10" s="305"/>
      <c r="CM10" s="157" t="s">
        <v>683</v>
      </c>
      <c r="CN10" s="305">
        <v>2017</v>
      </c>
      <c r="CO10" s="305"/>
      <c r="CP10" s="305"/>
      <c r="CQ10" s="305"/>
      <c r="CR10" s="157" t="s">
        <v>684</v>
      </c>
      <c r="CS10" s="305">
        <v>2018</v>
      </c>
      <c r="CT10" s="305"/>
      <c r="CU10" s="305"/>
      <c r="CV10" s="305"/>
      <c r="CW10" s="157" t="s">
        <v>685</v>
      </c>
      <c r="CX10" s="158"/>
      <c r="CY10" s="157" t="s">
        <v>686</v>
      </c>
      <c r="CZ10" s="159" t="s">
        <v>307</v>
      </c>
    </row>
    <row r="11" spans="1:104" s="164" customFormat="1" x14ac:dyDescent="0.25">
      <c r="A11" s="160"/>
      <c r="B11" s="161" t="s">
        <v>161</v>
      </c>
      <c r="C11" s="162" t="s">
        <v>162</v>
      </c>
      <c r="D11" s="162" t="s">
        <v>163</v>
      </c>
      <c r="E11" s="162" t="s">
        <v>164</v>
      </c>
      <c r="F11" s="163"/>
      <c r="G11" s="162" t="s">
        <v>161</v>
      </c>
      <c r="H11" s="162" t="s">
        <v>162</v>
      </c>
      <c r="I11" s="162" t="s">
        <v>163</v>
      </c>
      <c r="J11" s="162" t="s">
        <v>164</v>
      </c>
      <c r="K11" s="163"/>
      <c r="L11" s="162" t="s">
        <v>161</v>
      </c>
      <c r="M11" s="162" t="s">
        <v>162</v>
      </c>
      <c r="N11" s="162" t="s">
        <v>163</v>
      </c>
      <c r="O11" s="162" t="s">
        <v>164</v>
      </c>
      <c r="P11" s="163"/>
      <c r="Q11" s="162" t="s">
        <v>161</v>
      </c>
      <c r="R11" s="162" t="s">
        <v>162</v>
      </c>
      <c r="S11" s="162" t="s">
        <v>163</v>
      </c>
      <c r="T11" s="162" t="s">
        <v>164</v>
      </c>
      <c r="U11" s="163"/>
      <c r="V11" s="162" t="s">
        <v>161</v>
      </c>
      <c r="W11" s="162" t="s">
        <v>162</v>
      </c>
      <c r="X11" s="162" t="s">
        <v>163</v>
      </c>
      <c r="Y11" s="162" t="s">
        <v>164</v>
      </c>
      <c r="Z11" s="163"/>
      <c r="AA11" s="162" t="s">
        <v>161</v>
      </c>
      <c r="AB11" s="162" t="s">
        <v>162</v>
      </c>
      <c r="AC11" s="162" t="s">
        <v>163</v>
      </c>
      <c r="AD11" s="162" t="s">
        <v>164</v>
      </c>
      <c r="AE11" s="163"/>
      <c r="AF11" s="162" t="s">
        <v>161</v>
      </c>
      <c r="AG11" s="162" t="s">
        <v>162</v>
      </c>
      <c r="AH11" s="162" t="s">
        <v>163</v>
      </c>
      <c r="AI11" s="162" t="s">
        <v>164</v>
      </c>
      <c r="AJ11" s="163"/>
      <c r="AK11" s="162" t="s">
        <v>161</v>
      </c>
      <c r="AL11" s="162" t="s">
        <v>162</v>
      </c>
      <c r="AM11" s="162" t="s">
        <v>163</v>
      </c>
      <c r="AN11" s="162" t="s">
        <v>164</v>
      </c>
      <c r="AO11" s="163"/>
      <c r="AP11" s="162" t="s">
        <v>161</v>
      </c>
      <c r="AQ11" s="162" t="s">
        <v>162</v>
      </c>
      <c r="AR11" s="162" t="s">
        <v>163</v>
      </c>
      <c r="AS11" s="162" t="s">
        <v>164</v>
      </c>
      <c r="AT11" s="163"/>
      <c r="AU11" s="162" t="s">
        <v>161</v>
      </c>
      <c r="AV11" s="162" t="s">
        <v>162</v>
      </c>
      <c r="AW11" s="162" t="s">
        <v>163</v>
      </c>
      <c r="AX11" s="162" t="s">
        <v>164</v>
      </c>
      <c r="AY11" s="163"/>
      <c r="AZ11" s="162" t="s">
        <v>161</v>
      </c>
      <c r="BA11" s="162" t="s">
        <v>162</v>
      </c>
      <c r="BB11" s="162" t="s">
        <v>163</v>
      </c>
      <c r="BC11" s="162" t="s">
        <v>164</v>
      </c>
      <c r="BD11" s="163"/>
      <c r="BE11" s="162" t="s">
        <v>161</v>
      </c>
      <c r="BF11" s="162" t="s">
        <v>162</v>
      </c>
      <c r="BG11" s="162" t="s">
        <v>163</v>
      </c>
      <c r="BH11" s="162" t="s">
        <v>164</v>
      </c>
      <c r="BI11" s="163"/>
      <c r="BJ11" s="162" t="s">
        <v>161</v>
      </c>
      <c r="BK11" s="162" t="s">
        <v>162</v>
      </c>
      <c r="BL11" s="162" t="s">
        <v>163</v>
      </c>
      <c r="BM11" s="162" t="s">
        <v>164</v>
      </c>
      <c r="BN11" s="163"/>
      <c r="BO11" s="162" t="s">
        <v>161</v>
      </c>
      <c r="BP11" s="162" t="s">
        <v>162</v>
      </c>
      <c r="BQ11" s="162" t="s">
        <v>163</v>
      </c>
      <c r="BR11" s="162" t="s">
        <v>164</v>
      </c>
      <c r="BS11" s="163" t="s">
        <v>164</v>
      </c>
      <c r="BT11" s="162" t="s">
        <v>161</v>
      </c>
      <c r="BU11" s="162" t="s">
        <v>162</v>
      </c>
      <c r="BV11" s="162" t="s">
        <v>163</v>
      </c>
      <c r="BW11" s="162" t="s">
        <v>164</v>
      </c>
      <c r="BX11" s="163"/>
      <c r="BY11" s="162" t="s">
        <v>161</v>
      </c>
      <c r="BZ11" s="162" t="s">
        <v>162</v>
      </c>
      <c r="CA11" s="162" t="s">
        <v>163</v>
      </c>
      <c r="CB11" s="162" t="s">
        <v>164</v>
      </c>
      <c r="CC11" s="163"/>
      <c r="CD11" s="162" t="s">
        <v>161</v>
      </c>
      <c r="CE11" s="162" t="s">
        <v>162</v>
      </c>
      <c r="CF11" s="162" t="s">
        <v>163</v>
      </c>
      <c r="CG11" s="162" t="s">
        <v>164</v>
      </c>
      <c r="CH11" s="163"/>
      <c r="CI11" s="162" t="s">
        <v>161</v>
      </c>
      <c r="CJ11" s="162" t="s">
        <v>162</v>
      </c>
      <c r="CK11" s="162" t="s">
        <v>163</v>
      </c>
      <c r="CL11" s="162" t="s">
        <v>164</v>
      </c>
      <c r="CM11" s="163"/>
      <c r="CN11" s="162" t="s">
        <v>161</v>
      </c>
      <c r="CO11" s="162" t="s">
        <v>162</v>
      </c>
      <c r="CP11" s="162" t="s">
        <v>163</v>
      </c>
      <c r="CQ11" s="162" t="s">
        <v>164</v>
      </c>
      <c r="CR11" s="163"/>
      <c r="CS11" s="164" t="s">
        <v>161</v>
      </c>
      <c r="CT11" s="162" t="s">
        <v>162</v>
      </c>
      <c r="CU11" s="162" t="s">
        <v>163</v>
      </c>
      <c r="CV11" s="162" t="s">
        <v>164</v>
      </c>
      <c r="CW11" s="163"/>
      <c r="CX11" s="164" t="s">
        <v>161</v>
      </c>
      <c r="CY11" s="163"/>
      <c r="CZ11" s="165" t="s">
        <v>687</v>
      </c>
    </row>
    <row r="12" spans="1:104" ht="15" x14ac:dyDescent="0.2">
      <c r="A12" s="166" t="s">
        <v>142</v>
      </c>
      <c r="B12" s="167">
        <v>65.915815999999978</v>
      </c>
      <c r="C12" s="167">
        <v>-9.5243289999999785</v>
      </c>
      <c r="D12" s="167">
        <v>-38.581300000000013</v>
      </c>
      <c r="E12" s="167">
        <v>291.35405600000013</v>
      </c>
      <c r="F12" s="168">
        <v>309.16424300000017</v>
      </c>
      <c r="G12" s="167">
        <v>200.38415299999997</v>
      </c>
      <c r="H12" s="167">
        <v>4.0468050000000018</v>
      </c>
      <c r="I12" s="167">
        <v>21.662143000000007</v>
      </c>
      <c r="J12" s="167">
        <v>81.278685999999951</v>
      </c>
      <c r="K12" s="168">
        <v>307.3717870000001</v>
      </c>
      <c r="L12" s="167">
        <v>114.60481499999997</v>
      </c>
      <c r="M12" s="167">
        <v>85.106105999999997</v>
      </c>
      <c r="N12" s="167">
        <v>392.09646600000013</v>
      </c>
      <c r="O12" s="167">
        <v>265.43042499999996</v>
      </c>
      <c r="P12" s="168">
        <v>857.23781199999974</v>
      </c>
      <c r="Q12" s="167">
        <v>156.76516999999987</v>
      </c>
      <c r="R12" s="167">
        <v>253.25420900000017</v>
      </c>
      <c r="S12" s="167">
        <v>192.90611899999999</v>
      </c>
      <c r="T12" s="167">
        <v>136.32536599999997</v>
      </c>
      <c r="U12" s="168">
        <v>739.25086399999941</v>
      </c>
      <c r="V12" s="167">
        <v>68.805462999999975</v>
      </c>
      <c r="W12" s="167">
        <v>101.55688203000003</v>
      </c>
      <c r="X12" s="167">
        <v>312.31292999999982</v>
      </c>
      <c r="Y12" s="167">
        <v>239.49425299999996</v>
      </c>
      <c r="Z12" s="168">
        <v>722.16952803000038</v>
      </c>
      <c r="AA12" s="167">
        <v>384.26311100000026</v>
      </c>
      <c r="AB12" s="167">
        <v>101.76145499999998</v>
      </c>
      <c r="AC12" s="167">
        <v>41.690234000000018</v>
      </c>
      <c r="AD12" s="167">
        <v>161.48700199999993</v>
      </c>
      <c r="AE12" s="168">
        <v>689.20180200000061</v>
      </c>
      <c r="AF12" s="167">
        <v>404.48588599999994</v>
      </c>
      <c r="AG12" s="167">
        <v>144.88601799999995</v>
      </c>
      <c r="AH12" s="167">
        <v>35.748574999999988</v>
      </c>
      <c r="AI12" s="167">
        <v>196.76581099999999</v>
      </c>
      <c r="AJ12" s="168">
        <v>781.88629000000003</v>
      </c>
      <c r="AK12" s="167">
        <v>357.01369500000021</v>
      </c>
      <c r="AL12" s="167">
        <v>275.70191599999987</v>
      </c>
      <c r="AM12" s="167">
        <v>-217.39139899999995</v>
      </c>
      <c r="AN12" s="167">
        <v>181.14500999999976</v>
      </c>
      <c r="AO12" s="168">
        <v>596.46922199999983</v>
      </c>
      <c r="AP12" s="167">
        <v>342.92436599999951</v>
      </c>
      <c r="AQ12" s="167">
        <v>224.73552599999994</v>
      </c>
      <c r="AR12" s="167">
        <v>312.80711299999984</v>
      </c>
      <c r="AS12" s="167">
        <v>211.52693999999997</v>
      </c>
      <c r="AT12" s="168">
        <v>1091.9939450000008</v>
      </c>
      <c r="AU12" s="167">
        <v>305.18701400000015</v>
      </c>
      <c r="AV12" s="167">
        <v>236.92978999999988</v>
      </c>
      <c r="AW12" s="167">
        <v>117.87709299999996</v>
      </c>
      <c r="AX12" s="167">
        <v>91.790897000000015</v>
      </c>
      <c r="AY12" s="168">
        <v>751.78479400000026</v>
      </c>
      <c r="AZ12" s="167">
        <v>109.19777054999996</v>
      </c>
      <c r="BA12" s="167">
        <v>61.953705999999897</v>
      </c>
      <c r="BB12" s="167">
        <v>92.474260589999957</v>
      </c>
      <c r="BC12" s="167">
        <v>244.97226182999995</v>
      </c>
      <c r="BD12" s="168">
        <v>508.59799897000084</v>
      </c>
      <c r="BE12" s="167">
        <v>189.4013445600001</v>
      </c>
      <c r="BF12" s="167">
        <v>98.711153480000021</v>
      </c>
      <c r="BG12" s="167">
        <v>25.080328319999996</v>
      </c>
      <c r="BH12" s="167">
        <v>86.077121179999992</v>
      </c>
      <c r="BI12" s="168">
        <v>399.26994754000015</v>
      </c>
      <c r="BJ12" s="167">
        <v>677.34122259000094</v>
      </c>
      <c r="BK12" s="167">
        <v>238.34866348999995</v>
      </c>
      <c r="BL12" s="167">
        <v>419.27666900000008</v>
      </c>
      <c r="BM12" s="167">
        <v>87.599005769999948</v>
      </c>
      <c r="BN12" s="168">
        <v>1422.5655608500026</v>
      </c>
      <c r="BO12" s="167">
        <v>275.96175591999997</v>
      </c>
      <c r="BP12" s="167">
        <v>337.52651904999954</v>
      </c>
      <c r="BQ12" s="167">
        <v>394.38669060000012</v>
      </c>
      <c r="BR12" s="167">
        <v>324.44537888999969</v>
      </c>
      <c r="BS12" s="168">
        <v>1332.320344459999</v>
      </c>
      <c r="BT12" s="167">
        <v>427.44076739999986</v>
      </c>
      <c r="BU12" s="167">
        <v>1447.3980705799981</v>
      </c>
      <c r="BV12" s="167">
        <v>130.37207197000004</v>
      </c>
      <c r="BW12" s="167">
        <v>629.79709789999981</v>
      </c>
      <c r="BX12" s="168">
        <v>2635.008007850005</v>
      </c>
      <c r="BY12" s="167">
        <v>555.75116446999959</v>
      </c>
      <c r="BZ12" s="167">
        <v>499.11659319999978</v>
      </c>
      <c r="CA12" s="167">
        <v>25.752056749999902</v>
      </c>
      <c r="CB12" s="167">
        <v>230.8613565700002</v>
      </c>
      <c r="CC12" s="168">
        <v>1311.4811709900021</v>
      </c>
      <c r="CD12" s="167">
        <v>485.42918509999964</v>
      </c>
      <c r="CE12" s="167">
        <v>19.172141249999903</v>
      </c>
      <c r="CF12" s="167">
        <v>418.4776373900001</v>
      </c>
      <c r="CG12" s="167">
        <v>832.10036404000039</v>
      </c>
      <c r="CH12" s="168">
        <v>1755.1793277799989</v>
      </c>
      <c r="CI12" s="169">
        <v>540.19234612999992</v>
      </c>
      <c r="CJ12" s="169">
        <v>351.48384293000043</v>
      </c>
      <c r="CK12" s="169">
        <v>251.86135379000001</v>
      </c>
      <c r="CL12" s="169">
        <v>178.09328318000001</v>
      </c>
      <c r="CM12" s="168">
        <v>1321.63082603</v>
      </c>
      <c r="CN12" s="169">
        <v>723.01356200000043</v>
      </c>
      <c r="CO12" s="169">
        <v>426.8096742999997</v>
      </c>
      <c r="CP12" s="169">
        <v>471.36944978999981</v>
      </c>
      <c r="CQ12" s="169">
        <v>102.33323106999993</v>
      </c>
      <c r="CR12" s="168">
        <v>1723.5259171599989</v>
      </c>
      <c r="CS12" s="169">
        <v>573.14022629000033</v>
      </c>
      <c r="CT12" s="169">
        <v>759.48162005999939</v>
      </c>
      <c r="CU12" s="169">
        <v>538.73599458000012</v>
      </c>
      <c r="CV12" s="169">
        <v>494.65429217000013</v>
      </c>
      <c r="CW12" s="168">
        <v>2366.0121331000009</v>
      </c>
      <c r="CX12" s="170">
        <v>-111.21188258999999</v>
      </c>
      <c r="CY12" s="171">
        <v>-111.21188258999999</v>
      </c>
      <c r="CZ12" s="172">
        <v>21510.909639170011</v>
      </c>
    </row>
    <row r="13" spans="1:104" ht="15" x14ac:dyDescent="0.2">
      <c r="A13" s="166" t="s">
        <v>128</v>
      </c>
      <c r="B13" s="167">
        <v>53.39029799999998</v>
      </c>
      <c r="C13" s="167">
        <v>18.257343000000009</v>
      </c>
      <c r="D13" s="167">
        <v>51.514043000000008</v>
      </c>
      <c r="E13" s="167">
        <v>132.25543399999995</v>
      </c>
      <c r="F13" s="168">
        <v>255.41711800000013</v>
      </c>
      <c r="G13" s="167">
        <v>97.192547999999945</v>
      </c>
      <c r="H13" s="167">
        <v>14.111974999999999</v>
      </c>
      <c r="I13" s="167">
        <v>59.18341400000002</v>
      </c>
      <c r="J13" s="167">
        <v>141.79359799999997</v>
      </c>
      <c r="K13" s="168">
        <v>312.28153500000047</v>
      </c>
      <c r="L13" s="167">
        <v>117.72539500000008</v>
      </c>
      <c r="M13" s="167">
        <v>78.630662999999998</v>
      </c>
      <c r="N13" s="167">
        <v>156.89141599999991</v>
      </c>
      <c r="O13" s="167">
        <v>76.208726999999982</v>
      </c>
      <c r="P13" s="168">
        <v>429.45620099999962</v>
      </c>
      <c r="Q13" s="167">
        <v>46.051133</v>
      </c>
      <c r="R13" s="167">
        <v>53.847411000000015</v>
      </c>
      <c r="S13" s="167">
        <v>94.375561000000005</v>
      </c>
      <c r="T13" s="167">
        <v>71.030027000000004</v>
      </c>
      <c r="U13" s="168">
        <v>265.30413200000015</v>
      </c>
      <c r="V13" s="167">
        <v>70.134650000000008</v>
      </c>
      <c r="W13" s="167">
        <v>144.29900199999997</v>
      </c>
      <c r="X13" s="167">
        <v>64.951579999999964</v>
      </c>
      <c r="Y13" s="167">
        <v>165.41737599999999</v>
      </c>
      <c r="Z13" s="168">
        <v>444.80260799999985</v>
      </c>
      <c r="AA13" s="167">
        <v>115.60755600000003</v>
      </c>
      <c r="AB13" s="167">
        <v>77.45934500000007</v>
      </c>
      <c r="AC13" s="167">
        <v>48.996752999999991</v>
      </c>
      <c r="AD13" s="167">
        <v>50.185182000000019</v>
      </c>
      <c r="AE13" s="168">
        <v>292.2488359999997</v>
      </c>
      <c r="AF13" s="167">
        <v>109.20353900000002</v>
      </c>
      <c r="AG13" s="167">
        <v>213.71736899999999</v>
      </c>
      <c r="AH13" s="167">
        <v>66.599305999999999</v>
      </c>
      <c r="AI13" s="167">
        <v>72.846799000000047</v>
      </c>
      <c r="AJ13" s="168">
        <v>462.36701300000027</v>
      </c>
      <c r="AK13" s="167">
        <v>20.121513000000018</v>
      </c>
      <c r="AL13" s="167">
        <v>75.983768999999953</v>
      </c>
      <c r="AM13" s="167">
        <v>-16.525074999999994</v>
      </c>
      <c r="AN13" s="167">
        <v>119.13706500000009</v>
      </c>
      <c r="AO13" s="168">
        <v>198.71727200000004</v>
      </c>
      <c r="AP13" s="167">
        <v>274.74998200000016</v>
      </c>
      <c r="AQ13" s="167">
        <v>68.858922000000007</v>
      </c>
      <c r="AR13" s="167">
        <v>59.120406999999929</v>
      </c>
      <c r="AS13" s="167">
        <v>121.19267599999996</v>
      </c>
      <c r="AT13" s="168">
        <v>523.92198700000006</v>
      </c>
      <c r="AU13" s="167">
        <v>224.67742900000002</v>
      </c>
      <c r="AV13" s="167">
        <v>60.591298000000016</v>
      </c>
      <c r="AW13" s="167">
        <v>192.75331700000004</v>
      </c>
      <c r="AX13" s="167">
        <v>-17.294716999999988</v>
      </c>
      <c r="AY13" s="168">
        <v>460.72732700000023</v>
      </c>
      <c r="AZ13" s="167">
        <v>23.148840000000011</v>
      </c>
      <c r="BA13" s="167">
        <v>-28.364382999999986</v>
      </c>
      <c r="BB13" s="167">
        <v>36.031648000000004</v>
      </c>
      <c r="BC13" s="167">
        <v>54.209791999999958</v>
      </c>
      <c r="BD13" s="168">
        <v>85.025896999999915</v>
      </c>
      <c r="BE13" s="167">
        <v>258.04199900000003</v>
      </c>
      <c r="BF13" s="167">
        <v>92.067031000000028</v>
      </c>
      <c r="BG13" s="167">
        <v>4.404231999999995</v>
      </c>
      <c r="BH13" s="167">
        <v>118.98146499999997</v>
      </c>
      <c r="BI13" s="168">
        <v>473.49472700000018</v>
      </c>
      <c r="BJ13" s="167">
        <v>234.12982707999984</v>
      </c>
      <c r="BK13" s="167">
        <v>-185.59187463000012</v>
      </c>
      <c r="BL13" s="167">
        <v>28.644009999999987</v>
      </c>
      <c r="BM13" s="167">
        <v>191.09519699999987</v>
      </c>
      <c r="BN13" s="168">
        <v>268.2771594499996</v>
      </c>
      <c r="BO13" s="167">
        <v>422.79172167000041</v>
      </c>
      <c r="BP13" s="167">
        <v>130.88401190999997</v>
      </c>
      <c r="BQ13" s="167">
        <v>97.524008000000009</v>
      </c>
      <c r="BR13" s="167">
        <v>229.13307999999992</v>
      </c>
      <c r="BS13" s="168">
        <v>880.33282158000043</v>
      </c>
      <c r="BT13" s="167">
        <v>617.10059727000112</v>
      </c>
      <c r="BU13" s="167">
        <v>1027.829508439999</v>
      </c>
      <c r="BV13" s="167">
        <v>188.6289819899998</v>
      </c>
      <c r="BW13" s="167">
        <v>174.60142905999982</v>
      </c>
      <c r="BX13" s="168">
        <v>2008.1605167599998</v>
      </c>
      <c r="BY13" s="167">
        <v>395.92524356000035</v>
      </c>
      <c r="BZ13" s="167">
        <v>289.90858404000022</v>
      </c>
      <c r="CA13" s="167">
        <v>82.797887720000062</v>
      </c>
      <c r="CB13" s="167">
        <v>289.22767102</v>
      </c>
      <c r="CC13" s="168">
        <v>1057.8593863399992</v>
      </c>
      <c r="CD13" s="167">
        <v>349.75226844000002</v>
      </c>
      <c r="CE13" s="167">
        <v>557.64800927999954</v>
      </c>
      <c r="CF13" s="167">
        <v>363.79677542000013</v>
      </c>
      <c r="CG13" s="167">
        <v>614.89720335000015</v>
      </c>
      <c r="CH13" s="168">
        <v>1886.0942564899992</v>
      </c>
      <c r="CI13" s="169">
        <v>196.20676523999995</v>
      </c>
      <c r="CJ13" s="169">
        <v>99.841293170000057</v>
      </c>
      <c r="CK13" s="169">
        <v>201.94121127999995</v>
      </c>
      <c r="CL13" s="169">
        <v>321.04603579999997</v>
      </c>
      <c r="CM13" s="168">
        <v>819.03530548999959</v>
      </c>
      <c r="CN13" s="169">
        <v>455.75424089000001</v>
      </c>
      <c r="CO13" s="169">
        <v>295.66730866000006</v>
      </c>
      <c r="CP13" s="169">
        <v>431.43940360000005</v>
      </c>
      <c r="CQ13" s="169">
        <v>185.51614656999996</v>
      </c>
      <c r="CR13" s="168">
        <v>1368.3770997199993</v>
      </c>
      <c r="CS13" s="169">
        <v>253.06536061999989</v>
      </c>
      <c r="CT13" s="169">
        <v>492.26115156000003</v>
      </c>
      <c r="CU13" s="169">
        <v>273.21369342000008</v>
      </c>
      <c r="CV13" s="169">
        <v>634.51762141999984</v>
      </c>
      <c r="CW13" s="168">
        <v>1653.0578270199985</v>
      </c>
      <c r="CX13" s="170">
        <v>14.670636109999895</v>
      </c>
      <c r="CY13" s="171">
        <v>14.670636109999895</v>
      </c>
      <c r="CZ13" s="172">
        <v>14159.629661960042</v>
      </c>
    </row>
    <row r="14" spans="1:104" ht="15" x14ac:dyDescent="0.2">
      <c r="A14" s="166" t="s">
        <v>132</v>
      </c>
      <c r="B14" s="167">
        <v>8.5810859999999991</v>
      </c>
      <c r="C14" s="167">
        <v>3.7245320000000004</v>
      </c>
      <c r="D14" s="167">
        <v>8.4090110000000031</v>
      </c>
      <c r="E14" s="167">
        <v>10.931130999999999</v>
      </c>
      <c r="F14" s="168">
        <v>31.645760000000006</v>
      </c>
      <c r="G14" s="167">
        <v>7.2758429999999938</v>
      </c>
      <c r="H14" s="167">
        <v>-7.177172000000005</v>
      </c>
      <c r="I14" s="167">
        <v>6.7412979999999987</v>
      </c>
      <c r="J14" s="167">
        <v>8.9637630000000001</v>
      </c>
      <c r="K14" s="168">
        <v>15.803732000000004</v>
      </c>
      <c r="L14" s="167">
        <v>3.6217350000000001</v>
      </c>
      <c r="M14" s="167">
        <v>12.654630999999997</v>
      </c>
      <c r="N14" s="167">
        <v>64.465421999999947</v>
      </c>
      <c r="O14" s="167">
        <v>13.876597000000006</v>
      </c>
      <c r="P14" s="168">
        <v>94.618384999999975</v>
      </c>
      <c r="Q14" s="167">
        <v>-0.48676799999999859</v>
      </c>
      <c r="R14" s="167">
        <v>8.3915559999999996</v>
      </c>
      <c r="S14" s="167">
        <v>29.018093</v>
      </c>
      <c r="T14" s="167">
        <v>28.526728000000009</v>
      </c>
      <c r="U14" s="168">
        <v>65.449609000000024</v>
      </c>
      <c r="V14" s="167">
        <v>10.363209999999995</v>
      </c>
      <c r="W14" s="167">
        <v>23.351560999999997</v>
      </c>
      <c r="X14" s="167">
        <v>16.333396999999998</v>
      </c>
      <c r="Y14" s="167">
        <v>24.691910999999998</v>
      </c>
      <c r="Z14" s="168">
        <v>74.740078999999923</v>
      </c>
      <c r="AA14" s="167">
        <v>81.21329199999991</v>
      </c>
      <c r="AB14" s="167">
        <v>10.428324999999994</v>
      </c>
      <c r="AC14" s="167">
        <v>7.8633319999999989</v>
      </c>
      <c r="AD14" s="167">
        <v>57.240023429999987</v>
      </c>
      <c r="AE14" s="168">
        <v>156.74497242999999</v>
      </c>
      <c r="AF14" s="167">
        <v>28.019048000000019</v>
      </c>
      <c r="AG14" s="167">
        <v>9.858805000000002</v>
      </c>
      <c r="AH14" s="167">
        <v>7.5740689999999971</v>
      </c>
      <c r="AI14" s="167">
        <v>6.7306760000000008</v>
      </c>
      <c r="AJ14" s="168">
        <v>52.182597999999992</v>
      </c>
      <c r="AK14" s="167">
        <v>60.808791999999968</v>
      </c>
      <c r="AL14" s="167">
        <v>18.618110000000001</v>
      </c>
      <c r="AM14" s="167">
        <v>12.266598000000007</v>
      </c>
      <c r="AN14" s="167">
        <v>14.511271999999996</v>
      </c>
      <c r="AO14" s="168">
        <v>106.20477200000012</v>
      </c>
      <c r="AP14" s="167">
        <v>36.953273000000017</v>
      </c>
      <c r="AQ14" s="167">
        <v>9.4181774400000009</v>
      </c>
      <c r="AR14" s="167">
        <v>1.5064249999999941</v>
      </c>
      <c r="AS14" s="167">
        <v>70.001886000000027</v>
      </c>
      <c r="AT14" s="168">
        <v>117.87976144000034</v>
      </c>
      <c r="AU14" s="167">
        <v>21.904732000000003</v>
      </c>
      <c r="AV14" s="167">
        <v>127.22435661000002</v>
      </c>
      <c r="AW14" s="167">
        <v>8.2015019999999961</v>
      </c>
      <c r="AX14" s="167">
        <v>29.984956999999998</v>
      </c>
      <c r="AY14" s="168">
        <v>187.31554760999995</v>
      </c>
      <c r="AZ14" s="167">
        <v>60.976725999999985</v>
      </c>
      <c r="BA14" s="167">
        <v>16.419828869999986</v>
      </c>
      <c r="BB14" s="167">
        <v>28.757358870000012</v>
      </c>
      <c r="BC14" s="167">
        <v>28.736811000000003</v>
      </c>
      <c r="BD14" s="168">
        <v>134.89072474000019</v>
      </c>
      <c r="BE14" s="167">
        <v>129.44846580999999</v>
      </c>
      <c r="BF14" s="167">
        <v>75.980215000000001</v>
      </c>
      <c r="BG14" s="167">
        <v>49.811111339999989</v>
      </c>
      <c r="BH14" s="167">
        <v>9.6273060000000008</v>
      </c>
      <c r="BI14" s="168">
        <v>264.86709814999995</v>
      </c>
      <c r="BJ14" s="167">
        <v>14.210551040000007</v>
      </c>
      <c r="BK14" s="167">
        <v>95.168672000000001</v>
      </c>
      <c r="BL14" s="167">
        <v>33.948345210000021</v>
      </c>
      <c r="BM14" s="167">
        <v>10.358560999999996</v>
      </c>
      <c r="BN14" s="168">
        <v>153.68612924999979</v>
      </c>
      <c r="BO14" s="167">
        <v>-8.4979537000000107</v>
      </c>
      <c r="BP14" s="167">
        <v>27.569594909999999</v>
      </c>
      <c r="BQ14" s="167">
        <v>-5.2070449999999928</v>
      </c>
      <c r="BR14" s="167">
        <v>46.136749019999961</v>
      </c>
      <c r="BS14" s="168">
        <v>60.001345229999934</v>
      </c>
      <c r="BT14" s="167">
        <v>-2.2488799900000029</v>
      </c>
      <c r="BU14" s="167">
        <v>52.655852379999999</v>
      </c>
      <c r="BV14" s="167">
        <v>175.10581499999998</v>
      </c>
      <c r="BW14" s="167">
        <v>-57.955897850000063</v>
      </c>
      <c r="BX14" s="168">
        <v>167.55688953999999</v>
      </c>
      <c r="BY14" s="167">
        <v>124.54374007999998</v>
      </c>
      <c r="BZ14" s="167">
        <v>18.203532859999989</v>
      </c>
      <c r="CA14" s="167">
        <v>26.274172159999999</v>
      </c>
      <c r="CB14" s="167">
        <v>26.007740129999988</v>
      </c>
      <c r="CC14" s="168">
        <v>195.02918523000005</v>
      </c>
      <c r="CD14" s="167">
        <v>110.42690846999999</v>
      </c>
      <c r="CE14" s="167">
        <v>0.23804479000000286</v>
      </c>
      <c r="CF14" s="167">
        <v>39.467508240000008</v>
      </c>
      <c r="CG14" s="167">
        <v>14.619548559999998</v>
      </c>
      <c r="CH14" s="168">
        <v>164.75201005999998</v>
      </c>
      <c r="CI14" s="169">
        <v>42.74609624</v>
      </c>
      <c r="CJ14" s="169">
        <v>-7.8547798500000043</v>
      </c>
      <c r="CK14" s="169">
        <v>-40.330445850000011</v>
      </c>
      <c r="CL14" s="169">
        <v>-20.015018269999995</v>
      </c>
      <c r="CM14" s="168">
        <v>-25.454147729999949</v>
      </c>
      <c r="CN14" s="169">
        <v>54.648839559999978</v>
      </c>
      <c r="CO14" s="169">
        <v>29.442954619999995</v>
      </c>
      <c r="CP14" s="169">
        <v>23.506487410000002</v>
      </c>
      <c r="CQ14" s="169">
        <v>36.221104510000011</v>
      </c>
      <c r="CR14" s="168">
        <v>143.81938609999997</v>
      </c>
      <c r="CS14" s="169">
        <v>50.392444410000003</v>
      </c>
      <c r="CT14" s="169">
        <v>15.248425459999996</v>
      </c>
      <c r="CU14" s="169">
        <v>11.04363019</v>
      </c>
      <c r="CV14" s="169">
        <v>20.693121369999997</v>
      </c>
      <c r="CW14" s="168">
        <v>97.377621429999976</v>
      </c>
      <c r="CX14" s="170">
        <v>26.439071989999999</v>
      </c>
      <c r="CY14" s="171">
        <v>26.439071989999999</v>
      </c>
      <c r="CZ14" s="172">
        <v>2285.5505304700005</v>
      </c>
    </row>
    <row r="15" spans="1:104" ht="15" x14ac:dyDescent="0.2">
      <c r="A15" s="166" t="s">
        <v>131</v>
      </c>
      <c r="B15" s="167">
        <v>12.106730999999998</v>
      </c>
      <c r="C15" s="167">
        <v>11.945152000000002</v>
      </c>
      <c r="D15" s="167">
        <v>3.2832059999999998</v>
      </c>
      <c r="E15" s="167">
        <v>3.1699859999999993</v>
      </c>
      <c r="F15" s="168">
        <v>30.505074999999984</v>
      </c>
      <c r="G15" s="167">
        <v>5.4821840000000019</v>
      </c>
      <c r="H15" s="167">
        <v>-1.7291739999999987</v>
      </c>
      <c r="I15" s="167">
        <v>7.5304279999999988</v>
      </c>
      <c r="J15" s="167">
        <v>14.024778000000003</v>
      </c>
      <c r="K15" s="168">
        <v>25.308216000000023</v>
      </c>
      <c r="L15" s="167">
        <v>19.339928000000004</v>
      </c>
      <c r="M15" s="167">
        <v>25.490069000000005</v>
      </c>
      <c r="N15" s="167">
        <v>36.610552000000034</v>
      </c>
      <c r="O15" s="167">
        <v>-29.805841000000015</v>
      </c>
      <c r="P15" s="168">
        <v>51.634707999999875</v>
      </c>
      <c r="Q15" s="167">
        <v>11.685871000000001</v>
      </c>
      <c r="R15" s="167">
        <v>38.501576999999983</v>
      </c>
      <c r="S15" s="167">
        <v>57.170907</v>
      </c>
      <c r="T15" s="167">
        <v>83.560508000000013</v>
      </c>
      <c r="U15" s="168">
        <v>190.91886299999985</v>
      </c>
      <c r="V15" s="167">
        <v>12.373199000000003</v>
      </c>
      <c r="W15" s="167">
        <v>12.387899999999998</v>
      </c>
      <c r="X15" s="167">
        <v>11.333505000000002</v>
      </c>
      <c r="Y15" s="167">
        <v>29.611517000000006</v>
      </c>
      <c r="Z15" s="168">
        <v>65.706120999999996</v>
      </c>
      <c r="AA15" s="167">
        <v>70.378951000000001</v>
      </c>
      <c r="AB15" s="167">
        <v>5.3507049999999898</v>
      </c>
      <c r="AC15" s="167">
        <v>38.118389000000001</v>
      </c>
      <c r="AD15" s="167">
        <v>35.199444000000014</v>
      </c>
      <c r="AE15" s="168">
        <v>149.04748900000001</v>
      </c>
      <c r="AF15" s="167">
        <v>103.18276700000003</v>
      </c>
      <c r="AG15" s="167">
        <v>13.217622</v>
      </c>
      <c r="AH15" s="167">
        <v>-1.5071519999999972</v>
      </c>
      <c r="AI15" s="167">
        <v>14.406820999999997</v>
      </c>
      <c r="AJ15" s="168">
        <v>129.30005800000009</v>
      </c>
      <c r="AK15" s="167">
        <v>15.215795999999997</v>
      </c>
      <c r="AL15" s="167">
        <v>9.6615190000000037</v>
      </c>
      <c r="AM15" s="167">
        <v>9.1618570000000012</v>
      </c>
      <c r="AN15" s="167">
        <v>-3.8865650000000111</v>
      </c>
      <c r="AO15" s="168">
        <v>30.152607000000017</v>
      </c>
      <c r="AP15" s="167">
        <v>12.388787000000006</v>
      </c>
      <c r="AQ15" s="167">
        <v>60.701356999999994</v>
      </c>
      <c r="AR15" s="167">
        <v>78.236347000000023</v>
      </c>
      <c r="AS15" s="167">
        <v>-16.803358999999997</v>
      </c>
      <c r="AT15" s="168">
        <v>134.52313199999978</v>
      </c>
      <c r="AU15" s="167">
        <v>13.40448099999999</v>
      </c>
      <c r="AV15" s="167">
        <v>120.82606799999994</v>
      </c>
      <c r="AW15" s="167">
        <v>1.3597350000000004</v>
      </c>
      <c r="AX15" s="167">
        <v>14.332726999999995</v>
      </c>
      <c r="AY15" s="168">
        <v>149.923011</v>
      </c>
      <c r="AZ15" s="167">
        <v>-7.9700755000000001</v>
      </c>
      <c r="BA15" s="167">
        <v>28.169159190000006</v>
      </c>
      <c r="BB15" s="167">
        <v>6.3588759999999995</v>
      </c>
      <c r="BC15" s="167">
        <v>-0.66129400000000149</v>
      </c>
      <c r="BD15" s="168">
        <v>25.89666569000002</v>
      </c>
      <c r="BE15" s="167">
        <v>70.391980000000004</v>
      </c>
      <c r="BF15" s="167">
        <v>-4.5115720000000001</v>
      </c>
      <c r="BG15" s="167">
        <v>9.6546040300000051</v>
      </c>
      <c r="BH15" s="167">
        <v>-2.3314640799999995</v>
      </c>
      <c r="BI15" s="168">
        <v>73.203547949999987</v>
      </c>
      <c r="BJ15" s="167">
        <v>5.1768919999999969</v>
      </c>
      <c r="BK15" s="167">
        <v>34.500086189999998</v>
      </c>
      <c r="BL15" s="167">
        <v>-40.009970000000003</v>
      </c>
      <c r="BM15" s="167">
        <v>25.141263000000002</v>
      </c>
      <c r="BN15" s="168">
        <v>24.808271189999918</v>
      </c>
      <c r="BO15" s="167">
        <v>-41.95875483999999</v>
      </c>
      <c r="BP15" s="167">
        <v>-11.483305999999999</v>
      </c>
      <c r="BQ15" s="167">
        <v>249.46999350000002</v>
      </c>
      <c r="BR15" s="167">
        <v>13.647286000000005</v>
      </c>
      <c r="BS15" s="168">
        <v>209.67521866000001</v>
      </c>
      <c r="BT15" s="167">
        <v>69.993485990000011</v>
      </c>
      <c r="BU15" s="167">
        <v>141.77828037999998</v>
      </c>
      <c r="BV15" s="167">
        <v>27.623836899999997</v>
      </c>
      <c r="BW15" s="167">
        <v>39.033020589999985</v>
      </c>
      <c r="BX15" s="168">
        <v>278.42862385999973</v>
      </c>
      <c r="BY15" s="167">
        <v>36.223028100000015</v>
      </c>
      <c r="BZ15" s="167">
        <v>45.951742999999993</v>
      </c>
      <c r="CA15" s="167">
        <v>89.723482299999986</v>
      </c>
      <c r="CB15" s="167">
        <v>44.688677949999985</v>
      </c>
      <c r="CC15" s="168">
        <v>216.58693134999984</v>
      </c>
      <c r="CD15" s="167">
        <v>117.26907563999998</v>
      </c>
      <c r="CE15" s="167">
        <v>68.901394930000023</v>
      </c>
      <c r="CF15" s="167">
        <v>285.91101999999984</v>
      </c>
      <c r="CG15" s="167">
        <v>80.970499379999993</v>
      </c>
      <c r="CH15" s="168">
        <v>553.05198994999967</v>
      </c>
      <c r="CI15" s="169">
        <v>71.49937386000002</v>
      </c>
      <c r="CJ15" s="169">
        <v>33.282034210000006</v>
      </c>
      <c r="CK15" s="169">
        <v>45.691284150000001</v>
      </c>
      <c r="CL15" s="169">
        <v>-0.86011912999998319</v>
      </c>
      <c r="CM15" s="168">
        <v>149.61257308999996</v>
      </c>
      <c r="CN15" s="169">
        <v>102.28567884999997</v>
      </c>
      <c r="CO15" s="169">
        <v>40.693168699999994</v>
      </c>
      <c r="CP15" s="169">
        <v>119.19379323999993</v>
      </c>
      <c r="CQ15" s="169">
        <v>63.246412049999996</v>
      </c>
      <c r="CR15" s="168">
        <v>325.41905284000035</v>
      </c>
      <c r="CS15" s="169">
        <v>10.214597030000007</v>
      </c>
      <c r="CT15" s="169">
        <v>26.399002680000009</v>
      </c>
      <c r="CU15" s="169">
        <v>4.6399926799999998</v>
      </c>
      <c r="CV15" s="169">
        <v>70.316704009999967</v>
      </c>
      <c r="CW15" s="168">
        <v>111.57029639999995</v>
      </c>
      <c r="CX15" s="170">
        <v>32.718782120000007</v>
      </c>
      <c r="CY15" s="171">
        <v>32.718782120000007</v>
      </c>
      <c r="CZ15" s="172">
        <v>2957.9912330999996</v>
      </c>
    </row>
    <row r="16" spans="1:104" ht="15" x14ac:dyDescent="0.2">
      <c r="A16" s="166" t="s">
        <v>145</v>
      </c>
      <c r="B16" s="167">
        <v>14.782804999999994</v>
      </c>
      <c r="C16" s="167">
        <v>8.2657749999999997</v>
      </c>
      <c r="D16" s="167">
        <v>2.1481479999999999</v>
      </c>
      <c r="E16" s="167">
        <v>14.834049</v>
      </c>
      <c r="F16" s="168">
        <v>40.030776999999993</v>
      </c>
      <c r="G16" s="167">
        <v>0.35500499999999957</v>
      </c>
      <c r="H16" s="167">
        <v>2.5905130000000005</v>
      </c>
      <c r="I16" s="167">
        <v>4.1906630000000025</v>
      </c>
      <c r="J16" s="167">
        <v>47.822421810000009</v>
      </c>
      <c r="K16" s="168">
        <v>54.958602810000002</v>
      </c>
      <c r="L16" s="167">
        <v>9.1507220000000036</v>
      </c>
      <c r="M16" s="167">
        <v>12.917832149999999</v>
      </c>
      <c r="N16" s="167">
        <v>63.284111999999986</v>
      </c>
      <c r="O16" s="167">
        <v>29.522381119999999</v>
      </c>
      <c r="P16" s="168">
        <v>114.87504727</v>
      </c>
      <c r="Q16" s="167">
        <v>21.857608999999986</v>
      </c>
      <c r="R16" s="167">
        <v>20.542338999999998</v>
      </c>
      <c r="S16" s="167">
        <v>50.422472000000006</v>
      </c>
      <c r="T16" s="167">
        <v>12.188720540000002</v>
      </c>
      <c r="U16" s="168">
        <v>105.01114053999996</v>
      </c>
      <c r="V16" s="167">
        <v>22.678772000000013</v>
      </c>
      <c r="W16" s="167">
        <v>36.906758000000004</v>
      </c>
      <c r="X16" s="167">
        <v>29.457533999999992</v>
      </c>
      <c r="Y16" s="167">
        <v>57.397641999999991</v>
      </c>
      <c r="Z16" s="168">
        <v>146.44070599999998</v>
      </c>
      <c r="AA16" s="167">
        <v>80.482680999999999</v>
      </c>
      <c r="AB16" s="167">
        <v>12.251183999999993</v>
      </c>
      <c r="AC16" s="167">
        <v>30.882879669999994</v>
      </c>
      <c r="AD16" s="167">
        <v>39.387129999999999</v>
      </c>
      <c r="AE16" s="168">
        <v>163.0038746700001</v>
      </c>
      <c r="AF16" s="167">
        <v>31.946006849999982</v>
      </c>
      <c r="AG16" s="167">
        <v>44.760047000000014</v>
      </c>
      <c r="AH16" s="167">
        <v>37.417924419999991</v>
      </c>
      <c r="AI16" s="167">
        <v>31.197010619999979</v>
      </c>
      <c r="AJ16" s="168">
        <v>145.32098888999997</v>
      </c>
      <c r="AK16" s="167">
        <v>42.042740629999919</v>
      </c>
      <c r="AL16" s="167">
        <v>42.263583000000011</v>
      </c>
      <c r="AM16" s="167">
        <v>89.875542970000041</v>
      </c>
      <c r="AN16" s="167">
        <v>76.587264000000033</v>
      </c>
      <c r="AO16" s="168">
        <v>250.76913060000015</v>
      </c>
      <c r="AP16" s="167">
        <v>58.145810800000028</v>
      </c>
      <c r="AQ16" s="167">
        <v>44.684905999999962</v>
      </c>
      <c r="AR16" s="167">
        <v>81.258088550000039</v>
      </c>
      <c r="AS16" s="167">
        <v>61.577044000000008</v>
      </c>
      <c r="AT16" s="168">
        <v>245.66584934999997</v>
      </c>
      <c r="AU16" s="167">
        <v>29.22552300000001</v>
      </c>
      <c r="AV16" s="167">
        <v>57.775874000000023</v>
      </c>
      <c r="AW16" s="167">
        <v>10.449126410000011</v>
      </c>
      <c r="AX16" s="167">
        <v>54.566843300000002</v>
      </c>
      <c r="AY16" s="168">
        <v>152.01736670999964</v>
      </c>
      <c r="AZ16" s="167">
        <v>12.654797900000002</v>
      </c>
      <c r="BA16" s="167">
        <v>32.388751940000013</v>
      </c>
      <c r="BB16" s="167">
        <v>32.534449000000009</v>
      </c>
      <c r="BC16" s="167">
        <v>24.984744999999997</v>
      </c>
      <c r="BD16" s="168">
        <v>102.56274383999992</v>
      </c>
      <c r="BE16" s="167">
        <v>80.646804200000076</v>
      </c>
      <c r="BF16" s="167">
        <v>36.91806576999997</v>
      </c>
      <c r="BG16" s="167">
        <v>22.74112800000001</v>
      </c>
      <c r="BH16" s="167">
        <v>37.39805032999999</v>
      </c>
      <c r="BI16" s="168">
        <v>177.70404830000027</v>
      </c>
      <c r="BJ16" s="167">
        <v>53.666095730000059</v>
      </c>
      <c r="BK16" s="167">
        <v>36.845840059999979</v>
      </c>
      <c r="BL16" s="167">
        <v>27.051719399999985</v>
      </c>
      <c r="BM16" s="167">
        <v>26.907154719999994</v>
      </c>
      <c r="BN16" s="168">
        <v>144.47080991000004</v>
      </c>
      <c r="BO16" s="167">
        <v>25.53216693000001</v>
      </c>
      <c r="BP16" s="167">
        <v>53.099874819999947</v>
      </c>
      <c r="BQ16" s="167">
        <v>16.524301999999999</v>
      </c>
      <c r="BR16" s="167">
        <v>68.385959000000128</v>
      </c>
      <c r="BS16" s="168">
        <v>163.54230275000026</v>
      </c>
      <c r="BT16" s="167">
        <v>41.371669819999973</v>
      </c>
      <c r="BU16" s="167">
        <v>188.14311068999987</v>
      </c>
      <c r="BV16" s="167">
        <v>261.62534435999999</v>
      </c>
      <c r="BW16" s="167">
        <v>44.513194980000023</v>
      </c>
      <c r="BX16" s="168">
        <v>535.65331984999943</v>
      </c>
      <c r="BY16" s="167">
        <v>57.701656719999939</v>
      </c>
      <c r="BZ16" s="167">
        <v>21.215502830000009</v>
      </c>
      <c r="CA16" s="167">
        <v>6.8502050400000023</v>
      </c>
      <c r="CB16" s="167">
        <v>29.455043119999999</v>
      </c>
      <c r="CC16" s="168">
        <v>115.22240771000007</v>
      </c>
      <c r="CD16" s="167">
        <v>39.526447010000005</v>
      </c>
      <c r="CE16" s="167">
        <v>22.860160459999996</v>
      </c>
      <c r="CF16" s="167">
        <v>22.519966639999996</v>
      </c>
      <c r="CG16" s="167">
        <v>18.847338080000007</v>
      </c>
      <c r="CH16" s="168">
        <v>103.75391219000001</v>
      </c>
      <c r="CI16" s="169">
        <v>32.847790879999991</v>
      </c>
      <c r="CJ16" s="169">
        <v>11.172000919999999</v>
      </c>
      <c r="CK16" s="169">
        <v>11.715932719999998</v>
      </c>
      <c r="CL16" s="169">
        <v>33.007629489999999</v>
      </c>
      <c r="CM16" s="168">
        <v>88.743354009999976</v>
      </c>
      <c r="CN16" s="169">
        <v>50.254185769999999</v>
      </c>
      <c r="CO16" s="169">
        <v>21.326407999999997</v>
      </c>
      <c r="CP16" s="169">
        <v>28.610229720000014</v>
      </c>
      <c r="CQ16" s="169">
        <v>20.716577849999993</v>
      </c>
      <c r="CR16" s="168">
        <v>120.90740133999989</v>
      </c>
      <c r="CS16" s="169">
        <v>33.415006110000014</v>
      </c>
      <c r="CT16" s="169">
        <v>14.69903858</v>
      </c>
      <c r="CU16" s="169">
        <v>31.442968919999998</v>
      </c>
      <c r="CV16" s="169">
        <v>67.873911639999989</v>
      </c>
      <c r="CW16" s="168">
        <v>147.43092524999994</v>
      </c>
      <c r="CX16" s="170">
        <v>47.186285689999984</v>
      </c>
      <c r="CY16" s="171">
        <v>47.186285689999984</v>
      </c>
      <c r="CZ16" s="172">
        <v>3165.2709946799851</v>
      </c>
    </row>
    <row r="17" spans="1:104" ht="15" x14ac:dyDescent="0.2">
      <c r="A17" s="166" t="s">
        <v>130</v>
      </c>
      <c r="B17" s="167">
        <v>67.69680799999999</v>
      </c>
      <c r="C17" s="167">
        <v>28.570812999999998</v>
      </c>
      <c r="D17" s="167">
        <v>366.99902499999968</v>
      </c>
      <c r="E17" s="167">
        <v>-6.696097999999993</v>
      </c>
      <c r="F17" s="168">
        <v>456.57054799999969</v>
      </c>
      <c r="G17" s="167">
        <v>156.19782900000007</v>
      </c>
      <c r="H17" s="167">
        <v>-8.9316489999999984</v>
      </c>
      <c r="I17" s="167">
        <v>0.86777400000000116</v>
      </c>
      <c r="J17" s="167">
        <v>4.4690620000000036</v>
      </c>
      <c r="K17" s="168">
        <v>152.60301599999983</v>
      </c>
      <c r="L17" s="167">
        <v>10.017808999999998</v>
      </c>
      <c r="M17" s="167">
        <v>8.276562000000002</v>
      </c>
      <c r="N17" s="167">
        <v>152.52420299999997</v>
      </c>
      <c r="O17" s="167">
        <v>80.680780000000027</v>
      </c>
      <c r="P17" s="168">
        <v>251.49935399999987</v>
      </c>
      <c r="Q17" s="167">
        <v>29.091491000000008</v>
      </c>
      <c r="R17" s="167">
        <v>5.4443719999999951</v>
      </c>
      <c r="S17" s="167">
        <v>39.816935999999998</v>
      </c>
      <c r="T17" s="167">
        <v>118.11703299999999</v>
      </c>
      <c r="U17" s="168">
        <v>192.46983200000008</v>
      </c>
      <c r="V17" s="167">
        <v>15.117799999999992</v>
      </c>
      <c r="W17" s="167">
        <v>29.508459999999996</v>
      </c>
      <c r="X17" s="167">
        <v>12.702950999999999</v>
      </c>
      <c r="Y17" s="167">
        <v>38.788904999999993</v>
      </c>
      <c r="Z17" s="168">
        <v>96.118116000000001</v>
      </c>
      <c r="AA17" s="167">
        <v>137.67255700000007</v>
      </c>
      <c r="AB17" s="167">
        <v>28.822132999999997</v>
      </c>
      <c r="AC17" s="167">
        <v>10.522970000000003</v>
      </c>
      <c r="AD17" s="167">
        <v>290.83594800000003</v>
      </c>
      <c r="AE17" s="168">
        <v>467.85360800000012</v>
      </c>
      <c r="AF17" s="167">
        <v>167.11552399999999</v>
      </c>
      <c r="AG17" s="167">
        <v>27.223451999999991</v>
      </c>
      <c r="AH17" s="167">
        <v>-17.361802999999998</v>
      </c>
      <c r="AI17" s="167">
        <v>-0.69967000000000024</v>
      </c>
      <c r="AJ17" s="168">
        <v>176.277503</v>
      </c>
      <c r="AK17" s="167">
        <v>-13.968840999999999</v>
      </c>
      <c r="AL17" s="167">
        <v>44.063099999999999</v>
      </c>
      <c r="AM17" s="167">
        <v>-33.426605000000002</v>
      </c>
      <c r="AN17" s="167">
        <v>177.27967099999998</v>
      </c>
      <c r="AO17" s="168">
        <v>173.94732499999978</v>
      </c>
      <c r="AP17" s="167">
        <v>352.20662799999951</v>
      </c>
      <c r="AQ17" s="167">
        <v>9.4066579999999966</v>
      </c>
      <c r="AR17" s="167">
        <v>11.332113000000003</v>
      </c>
      <c r="AS17" s="167">
        <v>20.552616000000011</v>
      </c>
      <c r="AT17" s="168">
        <v>393.49801499999984</v>
      </c>
      <c r="AU17" s="167">
        <v>285.77447699999988</v>
      </c>
      <c r="AV17" s="167">
        <v>-39.429970000000012</v>
      </c>
      <c r="AW17" s="167">
        <v>9.9125549999999993</v>
      </c>
      <c r="AX17" s="167">
        <v>28.535792999999998</v>
      </c>
      <c r="AY17" s="168">
        <v>284.79285500000015</v>
      </c>
      <c r="AZ17" s="167">
        <v>133.03045600000004</v>
      </c>
      <c r="BA17" s="167">
        <v>43.680975359999984</v>
      </c>
      <c r="BB17" s="167">
        <v>9.4237120000000001</v>
      </c>
      <c r="BC17" s="167">
        <v>-64.443257000000003</v>
      </c>
      <c r="BD17" s="168">
        <v>121.69188635999998</v>
      </c>
      <c r="BE17" s="167">
        <v>133.23360200000013</v>
      </c>
      <c r="BF17" s="167">
        <v>5.6017800000000024</v>
      </c>
      <c r="BG17" s="167">
        <v>12.420070000000006</v>
      </c>
      <c r="BH17" s="167">
        <v>48.123783999999986</v>
      </c>
      <c r="BI17" s="168">
        <v>199.37923600000019</v>
      </c>
      <c r="BJ17" s="167">
        <v>108.07533352000003</v>
      </c>
      <c r="BK17" s="167">
        <v>9.6564115399999704</v>
      </c>
      <c r="BL17" s="167">
        <v>2.6632730000000029</v>
      </c>
      <c r="BM17" s="167">
        <v>-17.936261119999987</v>
      </c>
      <c r="BN17" s="168">
        <v>102.45875693999994</v>
      </c>
      <c r="BO17" s="167">
        <v>128.86074808999999</v>
      </c>
      <c r="BP17" s="167">
        <v>50.531965</v>
      </c>
      <c r="BQ17" s="167">
        <v>52.114185999999989</v>
      </c>
      <c r="BR17" s="167">
        <v>42.49133097999993</v>
      </c>
      <c r="BS17" s="168">
        <v>273.99823006999975</v>
      </c>
      <c r="BT17" s="167">
        <v>82.954559929999817</v>
      </c>
      <c r="BU17" s="167">
        <v>219.27878214999978</v>
      </c>
      <c r="BV17" s="167">
        <v>51.074362459999982</v>
      </c>
      <c r="BW17" s="167">
        <v>97.656915470000001</v>
      </c>
      <c r="BX17" s="168">
        <v>450.96462000999907</v>
      </c>
      <c r="BY17" s="167">
        <v>249.25598651999977</v>
      </c>
      <c r="BZ17" s="167">
        <v>55.68139654000003</v>
      </c>
      <c r="CA17" s="167">
        <v>36.825495029999992</v>
      </c>
      <c r="CB17" s="167">
        <v>14.337704090000001</v>
      </c>
      <c r="CC17" s="168">
        <v>356.10058218000074</v>
      </c>
      <c r="CD17" s="167">
        <v>251.43116961999982</v>
      </c>
      <c r="CE17" s="167">
        <v>79.650478289999995</v>
      </c>
      <c r="CF17" s="167">
        <v>135.25288141000001</v>
      </c>
      <c r="CG17" s="167">
        <v>35.368101230000008</v>
      </c>
      <c r="CH17" s="168">
        <v>501.70263054999992</v>
      </c>
      <c r="CI17" s="169">
        <v>150.95704902999995</v>
      </c>
      <c r="CJ17" s="169">
        <v>3.1564962799999945</v>
      </c>
      <c r="CK17" s="169">
        <v>44.004585010000007</v>
      </c>
      <c r="CL17" s="169">
        <v>32.650791400000003</v>
      </c>
      <c r="CM17" s="168">
        <v>230.76892171999998</v>
      </c>
      <c r="CN17" s="169">
        <v>215.58968335999992</v>
      </c>
      <c r="CO17" s="169">
        <v>160.85049559000004</v>
      </c>
      <c r="CP17" s="169">
        <v>82.132542389999998</v>
      </c>
      <c r="CQ17" s="169">
        <v>139.68967031</v>
      </c>
      <c r="CR17" s="168">
        <v>598.26239165000015</v>
      </c>
      <c r="CS17" s="169">
        <v>110.42151630000006</v>
      </c>
      <c r="CT17" s="169">
        <v>141.97367488000003</v>
      </c>
      <c r="CU17" s="169">
        <v>-54.720573829999992</v>
      </c>
      <c r="CV17" s="169">
        <v>39.913208620000006</v>
      </c>
      <c r="CW17" s="168">
        <v>237.58782597000013</v>
      </c>
      <c r="CX17" s="170">
        <v>68.439331349999961</v>
      </c>
      <c r="CY17" s="171">
        <v>68.439331349999961</v>
      </c>
      <c r="CZ17" s="172">
        <v>5786.9845848000114</v>
      </c>
    </row>
    <row r="18" spans="1:104" ht="15" x14ac:dyDescent="0.2">
      <c r="A18" s="166" t="s">
        <v>122</v>
      </c>
      <c r="B18" s="167">
        <v>22.744921999999992</v>
      </c>
      <c r="C18" s="167">
        <v>24.726413000000001</v>
      </c>
      <c r="D18" s="167">
        <v>6.5956230000000033</v>
      </c>
      <c r="E18" s="167">
        <v>10.024806960000005</v>
      </c>
      <c r="F18" s="168">
        <v>64.091764959999978</v>
      </c>
      <c r="G18" s="167">
        <v>23.48931300000001</v>
      </c>
      <c r="H18" s="167">
        <v>-10.007619999999996</v>
      </c>
      <c r="I18" s="167">
        <v>31.274463649999976</v>
      </c>
      <c r="J18" s="167">
        <v>37.976551000000022</v>
      </c>
      <c r="K18" s="168">
        <v>82.732707650000023</v>
      </c>
      <c r="L18" s="167">
        <v>18.380295329999999</v>
      </c>
      <c r="M18" s="167">
        <v>35.832455000000017</v>
      </c>
      <c r="N18" s="167">
        <v>136.62969999999996</v>
      </c>
      <c r="O18" s="167">
        <v>38.262924000000005</v>
      </c>
      <c r="P18" s="168">
        <v>229.10537432999988</v>
      </c>
      <c r="Q18" s="167">
        <v>29.381437999999992</v>
      </c>
      <c r="R18" s="167">
        <v>24.149731999999993</v>
      </c>
      <c r="S18" s="167">
        <v>44.042838999999979</v>
      </c>
      <c r="T18" s="167">
        <v>114.66248199999998</v>
      </c>
      <c r="U18" s="168">
        <v>212.23649100000009</v>
      </c>
      <c r="V18" s="167">
        <v>30.784772999999994</v>
      </c>
      <c r="W18" s="167">
        <v>48.105840140000005</v>
      </c>
      <c r="X18" s="167">
        <v>5.1962569999999983</v>
      </c>
      <c r="Y18" s="167">
        <v>110.19744279</v>
      </c>
      <c r="Z18" s="168">
        <v>194.28431293000006</v>
      </c>
      <c r="AA18" s="167">
        <v>77.895455000000027</v>
      </c>
      <c r="AB18" s="167">
        <v>63.736739000000036</v>
      </c>
      <c r="AC18" s="167">
        <v>12.221610000000009</v>
      </c>
      <c r="AD18" s="167">
        <v>29.97321400000002</v>
      </c>
      <c r="AE18" s="168">
        <v>183.82701799999981</v>
      </c>
      <c r="AF18" s="167">
        <v>40.993997000000007</v>
      </c>
      <c r="AG18" s="167">
        <v>30.56990529000003</v>
      </c>
      <c r="AH18" s="167">
        <v>15.575110950000008</v>
      </c>
      <c r="AI18" s="167">
        <v>4.0143132200000009</v>
      </c>
      <c r="AJ18" s="168">
        <v>91.153326459999874</v>
      </c>
      <c r="AK18" s="167">
        <v>20.049594999999968</v>
      </c>
      <c r="AL18" s="167">
        <v>54.852878480000037</v>
      </c>
      <c r="AM18" s="167">
        <v>10.765490620000007</v>
      </c>
      <c r="AN18" s="167">
        <v>18.817267999999999</v>
      </c>
      <c r="AO18" s="168">
        <v>104.48523209999971</v>
      </c>
      <c r="AP18" s="167">
        <v>55.71644400000001</v>
      </c>
      <c r="AQ18" s="167">
        <v>59.921155759999955</v>
      </c>
      <c r="AR18" s="167">
        <v>54.472788919999985</v>
      </c>
      <c r="AS18" s="167">
        <v>22.654003290000009</v>
      </c>
      <c r="AT18" s="168">
        <v>192.76439196999962</v>
      </c>
      <c r="AU18" s="167">
        <v>50.177717000000037</v>
      </c>
      <c r="AV18" s="167">
        <v>46.566862</v>
      </c>
      <c r="AW18" s="167">
        <v>23.681378150000008</v>
      </c>
      <c r="AX18" s="167">
        <v>25.129583720000007</v>
      </c>
      <c r="AY18" s="168">
        <v>145.55554086999967</v>
      </c>
      <c r="AZ18" s="167">
        <v>9.6453230399999992</v>
      </c>
      <c r="BA18" s="167">
        <v>43.024511170000018</v>
      </c>
      <c r="BB18" s="167">
        <v>3.0128609999999996</v>
      </c>
      <c r="BC18" s="167">
        <v>23.903567000000006</v>
      </c>
      <c r="BD18" s="168">
        <v>79.586262209999902</v>
      </c>
      <c r="BE18" s="167">
        <v>59.031215000000039</v>
      </c>
      <c r="BF18" s="167">
        <v>20.32088654999999</v>
      </c>
      <c r="BG18" s="167">
        <v>9.7642048099999972</v>
      </c>
      <c r="BH18" s="167">
        <v>4.9966284599999975</v>
      </c>
      <c r="BI18" s="168">
        <v>94.112934820000206</v>
      </c>
      <c r="BJ18" s="167">
        <v>21.61971354999999</v>
      </c>
      <c r="BK18" s="167">
        <v>50.505732279999961</v>
      </c>
      <c r="BL18" s="167">
        <v>80.77533699</v>
      </c>
      <c r="BM18" s="167">
        <v>12.233763289999997</v>
      </c>
      <c r="BN18" s="168">
        <v>165.13454610999992</v>
      </c>
      <c r="BO18" s="167">
        <v>28.223446830000007</v>
      </c>
      <c r="BP18" s="167">
        <v>22.748780260000018</v>
      </c>
      <c r="BQ18" s="167">
        <v>62.704309610000017</v>
      </c>
      <c r="BR18" s="167">
        <v>14.011864549999993</v>
      </c>
      <c r="BS18" s="168">
        <v>127.68840124999977</v>
      </c>
      <c r="BT18" s="167">
        <v>26.174395730000018</v>
      </c>
      <c r="BU18" s="167">
        <v>434.65069382000036</v>
      </c>
      <c r="BV18" s="167">
        <v>16.025628790000003</v>
      </c>
      <c r="BW18" s="167">
        <v>39.547782629999972</v>
      </c>
      <c r="BX18" s="168">
        <v>516.39850097000044</v>
      </c>
      <c r="BY18" s="167">
        <v>72.713613800000005</v>
      </c>
      <c r="BZ18" s="167">
        <v>0.98029169000001448</v>
      </c>
      <c r="CA18" s="167">
        <v>19.117762670000012</v>
      </c>
      <c r="CB18" s="167">
        <v>-8.3091680799999903</v>
      </c>
      <c r="CC18" s="168">
        <v>84.502500080000004</v>
      </c>
      <c r="CD18" s="167">
        <v>80.336945420000006</v>
      </c>
      <c r="CE18" s="167">
        <v>36.71130216000001</v>
      </c>
      <c r="CF18" s="167">
        <v>18.564207619999998</v>
      </c>
      <c r="CG18" s="167">
        <v>70.510716070000001</v>
      </c>
      <c r="CH18" s="168">
        <v>206.12317126999986</v>
      </c>
      <c r="CI18" s="169">
        <v>62.978500469999993</v>
      </c>
      <c r="CJ18" s="169">
        <v>20.190072749999988</v>
      </c>
      <c r="CK18" s="169">
        <v>16.367550529999999</v>
      </c>
      <c r="CL18" s="169">
        <v>25.4592812</v>
      </c>
      <c r="CM18" s="168">
        <v>124.99540494999997</v>
      </c>
      <c r="CN18" s="169">
        <v>99.334501580000008</v>
      </c>
      <c r="CO18" s="169">
        <v>20.41241578</v>
      </c>
      <c r="CP18" s="169">
        <v>2.9289751700000011</v>
      </c>
      <c r="CQ18" s="169">
        <v>-15.350472060000007</v>
      </c>
      <c r="CR18" s="168">
        <v>107.32542046999991</v>
      </c>
      <c r="CS18" s="169">
        <v>54.829359630000006</v>
      </c>
      <c r="CT18" s="169">
        <v>3.8155386400000006</v>
      </c>
      <c r="CU18" s="169">
        <v>-0.72467582999999935</v>
      </c>
      <c r="CV18" s="169">
        <v>15.077383580000001</v>
      </c>
      <c r="CW18" s="168">
        <v>72.997606020000021</v>
      </c>
      <c r="CX18" s="170">
        <v>74.829357019999989</v>
      </c>
      <c r="CY18" s="171">
        <v>74.829357019999989</v>
      </c>
      <c r="CZ18" s="172">
        <v>3153.9302654399903</v>
      </c>
    </row>
    <row r="19" spans="1:104" ht="15" x14ac:dyDescent="0.2">
      <c r="A19" s="166" t="s">
        <v>137</v>
      </c>
      <c r="B19" s="167">
        <v>3.9856899999999991</v>
      </c>
      <c r="C19" s="167">
        <v>14.960584999999998</v>
      </c>
      <c r="D19" s="167">
        <v>4.5115949999999998</v>
      </c>
      <c r="E19" s="167">
        <v>7.1328610000000019</v>
      </c>
      <c r="F19" s="168">
        <v>30.590730999999991</v>
      </c>
      <c r="G19" s="167">
        <v>33.862399000000011</v>
      </c>
      <c r="H19" s="167">
        <v>-1.3952900000000015</v>
      </c>
      <c r="I19" s="167">
        <v>4.8922720000000002</v>
      </c>
      <c r="J19" s="167">
        <v>9.8509680000000053</v>
      </c>
      <c r="K19" s="168">
        <v>47.210349000000029</v>
      </c>
      <c r="L19" s="167">
        <v>3.6183390000000006</v>
      </c>
      <c r="M19" s="167">
        <v>9.9204760000000025</v>
      </c>
      <c r="N19" s="167">
        <v>33.278802000000006</v>
      </c>
      <c r="O19" s="167">
        <v>15.230907999999998</v>
      </c>
      <c r="P19" s="168">
        <v>62.048525000000012</v>
      </c>
      <c r="Q19" s="167">
        <v>12.784769999999998</v>
      </c>
      <c r="R19" s="167">
        <v>117.17097100000001</v>
      </c>
      <c r="S19" s="167">
        <v>51.037859999999995</v>
      </c>
      <c r="T19" s="167">
        <v>28.98781099999999</v>
      </c>
      <c r="U19" s="168">
        <v>209.98141199999995</v>
      </c>
      <c r="V19" s="167">
        <v>14.376423000000006</v>
      </c>
      <c r="W19" s="167">
        <v>34.004717999999997</v>
      </c>
      <c r="X19" s="167">
        <v>7.2279620000000007</v>
      </c>
      <c r="Y19" s="167">
        <v>63.597265</v>
      </c>
      <c r="Z19" s="168">
        <v>119.2063679999999</v>
      </c>
      <c r="AA19" s="167">
        <v>109.83890100000006</v>
      </c>
      <c r="AB19" s="167">
        <v>73.237011999999964</v>
      </c>
      <c r="AC19" s="167">
        <v>28.904932999999989</v>
      </c>
      <c r="AD19" s="167">
        <v>21.797245999999998</v>
      </c>
      <c r="AE19" s="168">
        <v>233.77809200000021</v>
      </c>
      <c r="AF19" s="167">
        <v>22.150869</v>
      </c>
      <c r="AG19" s="167">
        <v>50.752502999999976</v>
      </c>
      <c r="AH19" s="167">
        <v>-118.64035999999994</v>
      </c>
      <c r="AI19" s="167">
        <v>11.936484</v>
      </c>
      <c r="AJ19" s="168">
        <v>-33.800503999999947</v>
      </c>
      <c r="AK19" s="167">
        <v>14.15637200000001</v>
      </c>
      <c r="AL19" s="167">
        <v>55.193407000000015</v>
      </c>
      <c r="AM19" s="167">
        <v>12.536049999999998</v>
      </c>
      <c r="AN19" s="167">
        <v>15.246274999999997</v>
      </c>
      <c r="AO19" s="168">
        <v>97.132103999999927</v>
      </c>
      <c r="AP19" s="167">
        <v>157.71963699999986</v>
      </c>
      <c r="AQ19" s="167">
        <v>101.394971</v>
      </c>
      <c r="AR19" s="167">
        <v>621.04268099999979</v>
      </c>
      <c r="AS19" s="167">
        <v>-12.637878000000006</v>
      </c>
      <c r="AT19" s="168">
        <v>867.51941099999999</v>
      </c>
      <c r="AU19" s="167">
        <v>132.23326100000003</v>
      </c>
      <c r="AV19" s="167">
        <v>252.07186700000017</v>
      </c>
      <c r="AW19" s="167">
        <v>1292.7042369999995</v>
      </c>
      <c r="AX19" s="167">
        <v>159.45293800000002</v>
      </c>
      <c r="AY19" s="168">
        <v>1836.4623029999998</v>
      </c>
      <c r="AZ19" s="167">
        <v>41.915228999999975</v>
      </c>
      <c r="BA19" s="167">
        <v>79.507675999999989</v>
      </c>
      <c r="BB19" s="167">
        <v>113.97198400000001</v>
      </c>
      <c r="BC19" s="167">
        <v>66.12142700000004</v>
      </c>
      <c r="BD19" s="168">
        <v>301.51631600000007</v>
      </c>
      <c r="BE19" s="167">
        <v>108.36658000000001</v>
      </c>
      <c r="BF19" s="167">
        <v>31.324058000000001</v>
      </c>
      <c r="BG19" s="167">
        <v>49.123475999999997</v>
      </c>
      <c r="BH19" s="167">
        <v>193.10427100000001</v>
      </c>
      <c r="BI19" s="168">
        <v>381.91838499999966</v>
      </c>
      <c r="BJ19" s="167">
        <v>49.659314620000025</v>
      </c>
      <c r="BK19" s="167">
        <v>328.43834753999994</v>
      </c>
      <c r="BL19" s="167">
        <v>50.476865939999968</v>
      </c>
      <c r="BM19" s="167">
        <v>38.158397449999988</v>
      </c>
      <c r="BN19" s="168">
        <v>466.73292554999989</v>
      </c>
      <c r="BO19" s="167">
        <v>81.04928345999997</v>
      </c>
      <c r="BP19" s="167">
        <v>7.4475960899999913</v>
      </c>
      <c r="BQ19" s="167">
        <v>334.19082600000036</v>
      </c>
      <c r="BR19" s="167">
        <v>331.69989299999992</v>
      </c>
      <c r="BS19" s="168">
        <v>754.38759855000058</v>
      </c>
      <c r="BT19" s="167">
        <v>157.68366230999999</v>
      </c>
      <c r="BU19" s="167">
        <v>1437.2629824499977</v>
      </c>
      <c r="BV19" s="167">
        <v>552.20935199999985</v>
      </c>
      <c r="BW19" s="167">
        <v>1826.0020277200019</v>
      </c>
      <c r="BX19" s="168">
        <v>3973.1580244799948</v>
      </c>
      <c r="BY19" s="167">
        <v>97.446650829999939</v>
      </c>
      <c r="BZ19" s="167">
        <v>113.02247945000005</v>
      </c>
      <c r="CA19" s="167">
        <v>472.53133499999984</v>
      </c>
      <c r="CB19" s="167">
        <v>13.803981629999988</v>
      </c>
      <c r="CC19" s="168">
        <v>696.804446909999</v>
      </c>
      <c r="CD19" s="167">
        <v>-116.68516783999998</v>
      </c>
      <c r="CE19" s="167">
        <v>129.27984364999998</v>
      </c>
      <c r="CF19" s="167">
        <v>107.21975444</v>
      </c>
      <c r="CG19" s="167">
        <v>6.6353485999999995</v>
      </c>
      <c r="CH19" s="168">
        <v>126.4497788499999</v>
      </c>
      <c r="CI19" s="169">
        <v>136.12830672999999</v>
      </c>
      <c r="CJ19" s="169">
        <v>343.63088496999995</v>
      </c>
      <c r="CK19" s="169">
        <v>99.72081009999998</v>
      </c>
      <c r="CL19" s="169">
        <v>-46.864658000000027</v>
      </c>
      <c r="CM19" s="168">
        <v>532.61534380000023</v>
      </c>
      <c r="CN19" s="169">
        <v>145.86595348999998</v>
      </c>
      <c r="CO19" s="169">
        <v>-17.269237060000002</v>
      </c>
      <c r="CP19" s="169">
        <v>-65.121939859999941</v>
      </c>
      <c r="CQ19" s="169">
        <v>236.68110141000008</v>
      </c>
      <c r="CR19" s="168">
        <v>300.1558779799999</v>
      </c>
      <c r="CS19" s="169">
        <v>121.63721314999995</v>
      </c>
      <c r="CT19" s="169">
        <v>225.51424979999996</v>
      </c>
      <c r="CU19" s="169">
        <v>33.963345360000005</v>
      </c>
      <c r="CV19" s="169">
        <v>-138.22974535000003</v>
      </c>
      <c r="CW19" s="168">
        <v>242.88506295999991</v>
      </c>
      <c r="CX19" s="170">
        <v>83.266747549999977</v>
      </c>
      <c r="CY19" s="171">
        <v>83.266747549999977</v>
      </c>
      <c r="CZ19" s="172">
        <v>11330.019298629961</v>
      </c>
    </row>
    <row r="20" spans="1:104" ht="15" x14ac:dyDescent="0.2">
      <c r="A20" s="166" t="s">
        <v>134</v>
      </c>
      <c r="B20" s="167">
        <v>37.227505999999991</v>
      </c>
      <c r="C20" s="167">
        <v>30.149539000000022</v>
      </c>
      <c r="D20" s="167">
        <v>715.22370899999964</v>
      </c>
      <c r="E20" s="167">
        <v>36.245318000000019</v>
      </c>
      <c r="F20" s="168">
        <v>818.84607199999857</v>
      </c>
      <c r="G20" s="167">
        <v>207.44466800000004</v>
      </c>
      <c r="H20" s="167">
        <v>16.713761999999996</v>
      </c>
      <c r="I20" s="167">
        <v>27.090604999999996</v>
      </c>
      <c r="J20" s="167">
        <v>36.912208000000014</v>
      </c>
      <c r="K20" s="168">
        <v>288.16124300000013</v>
      </c>
      <c r="L20" s="167">
        <v>30.499017999999992</v>
      </c>
      <c r="M20" s="167">
        <v>10.010889999999996</v>
      </c>
      <c r="N20" s="167">
        <v>104.21884000000006</v>
      </c>
      <c r="O20" s="167">
        <v>109.80019800000001</v>
      </c>
      <c r="P20" s="168">
        <v>254.52894599999982</v>
      </c>
      <c r="Q20" s="167">
        <v>8.7044559999999898</v>
      </c>
      <c r="R20" s="167">
        <v>19.918235999999993</v>
      </c>
      <c r="S20" s="167">
        <v>41.422612000000008</v>
      </c>
      <c r="T20" s="167">
        <v>45.010213999999998</v>
      </c>
      <c r="U20" s="168">
        <v>115.05551800000002</v>
      </c>
      <c r="V20" s="167">
        <v>24.923390000000001</v>
      </c>
      <c r="W20" s="167">
        <v>28.129128000000005</v>
      </c>
      <c r="X20" s="167">
        <v>29.652754999999996</v>
      </c>
      <c r="Y20" s="167">
        <v>37.015362999999986</v>
      </c>
      <c r="Z20" s="168">
        <v>119.72063600000004</v>
      </c>
      <c r="AA20" s="167">
        <v>85.608612999999963</v>
      </c>
      <c r="AB20" s="167">
        <v>105.36923799999998</v>
      </c>
      <c r="AC20" s="167">
        <v>169.37569200000002</v>
      </c>
      <c r="AD20" s="167">
        <v>80.865581000000006</v>
      </c>
      <c r="AE20" s="168">
        <v>441.21912400000014</v>
      </c>
      <c r="AF20" s="167">
        <v>89.868581999999989</v>
      </c>
      <c r="AG20" s="167">
        <v>46.76770161000001</v>
      </c>
      <c r="AH20" s="167">
        <v>-37.149216000000003</v>
      </c>
      <c r="AI20" s="167">
        <v>34.346622999999994</v>
      </c>
      <c r="AJ20" s="168">
        <v>133.83369060999985</v>
      </c>
      <c r="AK20" s="167">
        <v>49.647842000000011</v>
      </c>
      <c r="AL20" s="167">
        <v>40.273846999999975</v>
      </c>
      <c r="AM20" s="167">
        <v>23.843835000000006</v>
      </c>
      <c r="AN20" s="167">
        <v>26.538572999999964</v>
      </c>
      <c r="AO20" s="168">
        <v>140.3040969999999</v>
      </c>
      <c r="AP20" s="167">
        <v>51.873917999999946</v>
      </c>
      <c r="AQ20" s="167">
        <v>90.58352899999997</v>
      </c>
      <c r="AR20" s="167">
        <v>68.143618999999902</v>
      </c>
      <c r="AS20" s="167">
        <v>199.97274100000013</v>
      </c>
      <c r="AT20" s="168">
        <v>410.57380700000016</v>
      </c>
      <c r="AU20" s="167">
        <v>312.4756549999999</v>
      </c>
      <c r="AV20" s="167">
        <v>-78.206315000000004</v>
      </c>
      <c r="AW20" s="167">
        <v>48.819746000000023</v>
      </c>
      <c r="AX20" s="167">
        <v>54.319453000000003</v>
      </c>
      <c r="AY20" s="168">
        <v>337.40853899999991</v>
      </c>
      <c r="AZ20" s="167">
        <v>256.16799099999997</v>
      </c>
      <c r="BA20" s="167">
        <v>141.62690992</v>
      </c>
      <c r="BB20" s="167">
        <v>36.979136760000003</v>
      </c>
      <c r="BC20" s="167">
        <v>-92.649684000000022</v>
      </c>
      <c r="BD20" s="168">
        <v>342.1243536799999</v>
      </c>
      <c r="BE20" s="167">
        <v>276.42064000000011</v>
      </c>
      <c r="BF20" s="167">
        <v>4.950258000000006</v>
      </c>
      <c r="BG20" s="167">
        <v>55.153594999999989</v>
      </c>
      <c r="BH20" s="167">
        <v>-20.428685999999992</v>
      </c>
      <c r="BI20" s="168">
        <v>316.09580699999992</v>
      </c>
      <c r="BJ20" s="167">
        <v>262.17546975999988</v>
      </c>
      <c r="BK20" s="167">
        <v>-51.96996446</v>
      </c>
      <c r="BL20" s="167">
        <v>-4.3568999999999303E-2</v>
      </c>
      <c r="BM20" s="167">
        <v>-20.916565169999988</v>
      </c>
      <c r="BN20" s="168">
        <v>189.24537113000019</v>
      </c>
      <c r="BO20" s="167">
        <v>210.32683830000013</v>
      </c>
      <c r="BP20" s="167">
        <v>-30.70517064999995</v>
      </c>
      <c r="BQ20" s="167">
        <v>103.38592600000004</v>
      </c>
      <c r="BR20" s="167">
        <v>71.605318720000099</v>
      </c>
      <c r="BS20" s="168">
        <v>354.61291237000012</v>
      </c>
      <c r="BT20" s="167">
        <v>84.217881430000176</v>
      </c>
      <c r="BU20" s="167">
        <v>-27.51738387000028</v>
      </c>
      <c r="BV20" s="167">
        <v>74.993455000000026</v>
      </c>
      <c r="BW20" s="167">
        <v>-86.258839999999964</v>
      </c>
      <c r="BX20" s="168">
        <v>45.435112560000533</v>
      </c>
      <c r="BY20" s="167">
        <v>501.56936715000001</v>
      </c>
      <c r="BZ20" s="167">
        <v>230.15998508999996</v>
      </c>
      <c r="CA20" s="167">
        <v>154.65079874000006</v>
      </c>
      <c r="CB20" s="167">
        <v>52.195673079999949</v>
      </c>
      <c r="CC20" s="168">
        <v>938.57582405999847</v>
      </c>
      <c r="CD20" s="167">
        <v>481.4422802200001</v>
      </c>
      <c r="CE20" s="167">
        <v>121.32756799999996</v>
      </c>
      <c r="CF20" s="167">
        <v>59.383744660000005</v>
      </c>
      <c r="CG20" s="167">
        <v>147.89468599</v>
      </c>
      <c r="CH20" s="168">
        <v>810.04827887000056</v>
      </c>
      <c r="CI20" s="169">
        <v>202.06175166</v>
      </c>
      <c r="CJ20" s="169">
        <v>82.264408189999983</v>
      </c>
      <c r="CK20" s="169">
        <v>132.67336323999999</v>
      </c>
      <c r="CL20" s="169">
        <v>176.18597230999993</v>
      </c>
      <c r="CM20" s="168">
        <v>593.18549540000026</v>
      </c>
      <c r="CN20" s="169">
        <v>629.90640067000015</v>
      </c>
      <c r="CO20" s="169">
        <v>249.81738936999997</v>
      </c>
      <c r="CP20" s="169">
        <v>107.97796389000003</v>
      </c>
      <c r="CQ20" s="169">
        <v>581.09000966000008</v>
      </c>
      <c r="CR20" s="168">
        <v>1568.791763590001</v>
      </c>
      <c r="CS20" s="169">
        <v>221.39195508999995</v>
      </c>
      <c r="CT20" s="169">
        <v>644.4507924799999</v>
      </c>
      <c r="CU20" s="169">
        <v>72.370262109999999</v>
      </c>
      <c r="CV20" s="169">
        <v>202.62630634000004</v>
      </c>
      <c r="CW20" s="168">
        <v>1140.8393160200008</v>
      </c>
      <c r="CX20" s="170">
        <v>83.477308440000002</v>
      </c>
      <c r="CY20" s="171">
        <v>83.477308440000002</v>
      </c>
      <c r="CZ20" s="172">
        <v>9442.0832157300629</v>
      </c>
    </row>
    <row r="21" spans="1:104" ht="15" x14ac:dyDescent="0.2">
      <c r="A21" s="166" t="s">
        <v>125</v>
      </c>
      <c r="B21" s="167">
        <v>22.646471999999999</v>
      </c>
      <c r="C21" s="167">
        <v>11.559570999999998</v>
      </c>
      <c r="D21" s="167">
        <v>10.245475999999998</v>
      </c>
      <c r="E21" s="167">
        <v>10.554515000000004</v>
      </c>
      <c r="F21" s="168">
        <v>55.006033999999993</v>
      </c>
      <c r="G21" s="167">
        <v>31.241170999999994</v>
      </c>
      <c r="H21" s="167">
        <v>-2.5096170000000009</v>
      </c>
      <c r="I21" s="167">
        <v>17.42118</v>
      </c>
      <c r="J21" s="167">
        <v>9.8747989999999959</v>
      </c>
      <c r="K21" s="168">
        <v>56.027533000000034</v>
      </c>
      <c r="L21" s="167">
        <v>9.9767719999999986</v>
      </c>
      <c r="M21" s="167">
        <v>24.731674000000005</v>
      </c>
      <c r="N21" s="167">
        <v>30.896638999999993</v>
      </c>
      <c r="O21" s="167">
        <v>19.009777</v>
      </c>
      <c r="P21" s="168">
        <v>84.614862000000031</v>
      </c>
      <c r="Q21" s="167">
        <v>29.655429000000002</v>
      </c>
      <c r="R21" s="167">
        <v>8.7780570000000022</v>
      </c>
      <c r="S21" s="167">
        <v>82.422530000000023</v>
      </c>
      <c r="T21" s="167">
        <v>13.689687999999999</v>
      </c>
      <c r="U21" s="168">
        <v>134.54570400000014</v>
      </c>
      <c r="V21" s="167">
        <v>55.679555999999984</v>
      </c>
      <c r="W21" s="167">
        <v>44.503081000000002</v>
      </c>
      <c r="X21" s="167">
        <v>41.13878099999998</v>
      </c>
      <c r="Y21" s="167">
        <v>60.86930599999998</v>
      </c>
      <c r="Z21" s="168">
        <v>202.19072399999999</v>
      </c>
      <c r="AA21" s="167">
        <v>79.976872</v>
      </c>
      <c r="AB21" s="167">
        <v>66.555438999999978</v>
      </c>
      <c r="AC21" s="167">
        <v>107.331317</v>
      </c>
      <c r="AD21" s="167">
        <v>64.182229000000007</v>
      </c>
      <c r="AE21" s="168">
        <v>318.04585700000001</v>
      </c>
      <c r="AF21" s="167">
        <v>59.589831000000018</v>
      </c>
      <c r="AG21" s="167">
        <v>54.354843000000017</v>
      </c>
      <c r="AH21" s="167">
        <v>44.009612000000025</v>
      </c>
      <c r="AI21" s="167">
        <v>36.399567999999981</v>
      </c>
      <c r="AJ21" s="168">
        <v>194.35385399999996</v>
      </c>
      <c r="AK21" s="167">
        <v>134.62275499999996</v>
      </c>
      <c r="AL21" s="167">
        <v>16.923458999999998</v>
      </c>
      <c r="AM21" s="167">
        <v>47.812264999999996</v>
      </c>
      <c r="AN21" s="167">
        <v>42.867499000000009</v>
      </c>
      <c r="AO21" s="168">
        <v>242.22597799999983</v>
      </c>
      <c r="AP21" s="167">
        <v>41.150140000000022</v>
      </c>
      <c r="AQ21" s="167">
        <v>8.0267560000000007</v>
      </c>
      <c r="AR21" s="167">
        <v>11.299266999999995</v>
      </c>
      <c r="AS21" s="167">
        <v>32.219425999999991</v>
      </c>
      <c r="AT21" s="168">
        <v>92.695589000000027</v>
      </c>
      <c r="AU21" s="167">
        <v>61.527564000000027</v>
      </c>
      <c r="AV21" s="167">
        <v>2.1305840000000016</v>
      </c>
      <c r="AW21" s="167">
        <v>33.097839</v>
      </c>
      <c r="AX21" s="167">
        <v>26.953824000000008</v>
      </c>
      <c r="AY21" s="168">
        <v>123.7098110000002</v>
      </c>
      <c r="AZ21" s="167">
        <v>33.403670999999996</v>
      </c>
      <c r="BA21" s="167">
        <v>0.45087200000000127</v>
      </c>
      <c r="BB21" s="167">
        <v>8.945452999999997</v>
      </c>
      <c r="BC21" s="167">
        <v>29.391995000000005</v>
      </c>
      <c r="BD21" s="168">
        <v>72.191990999999931</v>
      </c>
      <c r="BE21" s="167">
        <v>25.078544400000006</v>
      </c>
      <c r="BF21" s="167">
        <v>51.678398000000023</v>
      </c>
      <c r="BG21" s="167">
        <v>13.160733</v>
      </c>
      <c r="BH21" s="167">
        <v>1.2535580000000033</v>
      </c>
      <c r="BI21" s="168">
        <v>91.171233400000048</v>
      </c>
      <c r="BJ21" s="167">
        <v>169.54092799999998</v>
      </c>
      <c r="BK21" s="167">
        <v>38.657111000000015</v>
      </c>
      <c r="BL21" s="167">
        <v>14.426913999999996</v>
      </c>
      <c r="BM21" s="167">
        <v>24.283859</v>
      </c>
      <c r="BN21" s="168">
        <v>246.90881199999981</v>
      </c>
      <c r="BO21" s="167">
        <v>31.70185918000001</v>
      </c>
      <c r="BP21" s="167">
        <v>26.057472000000011</v>
      </c>
      <c r="BQ21" s="167">
        <v>20.729881000000006</v>
      </c>
      <c r="BR21" s="167">
        <v>1.0327769999999994</v>
      </c>
      <c r="BS21" s="168">
        <v>79.521989180000006</v>
      </c>
      <c r="BT21" s="167">
        <v>34.094413610000011</v>
      </c>
      <c r="BU21" s="167">
        <v>80.90717948999999</v>
      </c>
      <c r="BV21" s="167">
        <v>-34.558058000000045</v>
      </c>
      <c r="BW21" s="167">
        <v>-7.3642299999999983</v>
      </c>
      <c r="BX21" s="168">
        <v>73.079305100000042</v>
      </c>
      <c r="BY21" s="167">
        <v>42.15651573000001</v>
      </c>
      <c r="BZ21" s="167">
        <v>67.292270000000016</v>
      </c>
      <c r="CA21" s="167">
        <v>-0.50621378000000061</v>
      </c>
      <c r="CB21" s="167">
        <v>7.133401019999992</v>
      </c>
      <c r="CC21" s="168">
        <v>116.07597297000004</v>
      </c>
      <c r="CD21" s="167">
        <v>29.772271299999993</v>
      </c>
      <c r="CE21" s="167">
        <v>19.483326599999998</v>
      </c>
      <c r="CF21" s="167">
        <v>40.497911550000019</v>
      </c>
      <c r="CG21" s="167">
        <v>35.525898760000011</v>
      </c>
      <c r="CH21" s="168">
        <v>125.27940821000001</v>
      </c>
      <c r="CI21" s="169">
        <v>49.285392499999993</v>
      </c>
      <c r="CJ21" s="169">
        <v>49.599560540000013</v>
      </c>
      <c r="CK21" s="169">
        <v>-0.98639999999999806</v>
      </c>
      <c r="CL21" s="169">
        <v>133.53025613</v>
      </c>
      <c r="CM21" s="168">
        <v>231.42880916999999</v>
      </c>
      <c r="CN21" s="169">
        <v>66.256535209999996</v>
      </c>
      <c r="CO21" s="169">
        <v>25.488136800000003</v>
      </c>
      <c r="CP21" s="169">
        <v>62.679471710000001</v>
      </c>
      <c r="CQ21" s="169">
        <v>5.0522015499999986</v>
      </c>
      <c r="CR21" s="168">
        <v>159.47634527</v>
      </c>
      <c r="CS21" s="169">
        <v>95.253116810000023</v>
      </c>
      <c r="CT21" s="169">
        <v>16.319807570000002</v>
      </c>
      <c r="CU21" s="169">
        <v>-14.200147940000003</v>
      </c>
      <c r="CV21" s="169">
        <v>5.4285519100000013</v>
      </c>
      <c r="CW21" s="168">
        <v>102.80132834999998</v>
      </c>
      <c r="CX21" s="170">
        <v>96.805656229999968</v>
      </c>
      <c r="CY21" s="171">
        <v>96.805656229999968</v>
      </c>
      <c r="CZ21" s="172">
        <v>2898.1567968800164</v>
      </c>
    </row>
    <row r="22" spans="1:104" ht="15" x14ac:dyDescent="0.2">
      <c r="A22" s="166" t="s">
        <v>143</v>
      </c>
      <c r="B22" s="167">
        <v>5.0740389999999982</v>
      </c>
      <c r="C22" s="167">
        <v>3.7031889999999996</v>
      </c>
      <c r="D22" s="167">
        <v>8.0427930000000014</v>
      </c>
      <c r="E22" s="167">
        <v>8.6320620000000012</v>
      </c>
      <c r="F22" s="168">
        <v>25.452082999999998</v>
      </c>
      <c r="G22" s="167">
        <v>23.892913999999994</v>
      </c>
      <c r="H22" s="167">
        <v>-40.052198999999995</v>
      </c>
      <c r="I22" s="167">
        <v>-4.3429069999999967</v>
      </c>
      <c r="J22" s="167">
        <v>48.833625999999988</v>
      </c>
      <c r="K22" s="168">
        <v>28.331433999999998</v>
      </c>
      <c r="L22" s="167">
        <v>16.62600500000001</v>
      </c>
      <c r="M22" s="167">
        <v>21.201503999999993</v>
      </c>
      <c r="N22" s="167">
        <v>243.89388700000001</v>
      </c>
      <c r="O22" s="167">
        <v>37.318416999999982</v>
      </c>
      <c r="P22" s="168">
        <v>319.03981299999975</v>
      </c>
      <c r="Q22" s="167">
        <v>50.009460000000018</v>
      </c>
      <c r="R22" s="167">
        <v>23.271343000000005</v>
      </c>
      <c r="S22" s="167">
        <v>88.120963999999987</v>
      </c>
      <c r="T22" s="167">
        <v>43.186056000000008</v>
      </c>
      <c r="U22" s="168">
        <v>204.5878229999999</v>
      </c>
      <c r="V22" s="167">
        <v>22.18255700000001</v>
      </c>
      <c r="W22" s="167">
        <v>32.816906000000017</v>
      </c>
      <c r="X22" s="167">
        <v>12.661149000000002</v>
      </c>
      <c r="Y22" s="167">
        <v>67.099681999999973</v>
      </c>
      <c r="Z22" s="168">
        <v>134.76029400000004</v>
      </c>
      <c r="AA22" s="167">
        <v>167.34677899999997</v>
      </c>
      <c r="AB22" s="167">
        <v>82.566460000000006</v>
      </c>
      <c r="AC22" s="167">
        <v>23.003109999999996</v>
      </c>
      <c r="AD22" s="167">
        <v>95.090944999999977</v>
      </c>
      <c r="AE22" s="168">
        <v>368.00729400000034</v>
      </c>
      <c r="AF22" s="167">
        <v>50.662880000000001</v>
      </c>
      <c r="AG22" s="167">
        <v>88.515520000000009</v>
      </c>
      <c r="AH22" s="167">
        <v>8.8038380000000007</v>
      </c>
      <c r="AI22" s="167">
        <v>100.01569600000003</v>
      </c>
      <c r="AJ22" s="168">
        <v>247.99793399999993</v>
      </c>
      <c r="AK22" s="167">
        <v>38.516769999999994</v>
      </c>
      <c r="AL22" s="167">
        <v>48.929996000000003</v>
      </c>
      <c r="AM22" s="167">
        <v>40.530838000000031</v>
      </c>
      <c r="AN22" s="167">
        <v>-64.631067999999971</v>
      </c>
      <c r="AO22" s="168">
        <v>63.346535999999951</v>
      </c>
      <c r="AP22" s="167">
        <v>80.569794000000002</v>
      </c>
      <c r="AQ22" s="167">
        <v>1534.4439010000001</v>
      </c>
      <c r="AR22" s="167">
        <v>62.559720999999968</v>
      </c>
      <c r="AS22" s="167">
        <v>183.33747800000006</v>
      </c>
      <c r="AT22" s="168">
        <v>1860.9108939999983</v>
      </c>
      <c r="AU22" s="167">
        <v>79.523149000000004</v>
      </c>
      <c r="AV22" s="167">
        <v>51.770321000000031</v>
      </c>
      <c r="AW22" s="167">
        <v>15.998362</v>
      </c>
      <c r="AX22" s="167">
        <v>39.919490999999951</v>
      </c>
      <c r="AY22" s="168">
        <v>187.21132299999971</v>
      </c>
      <c r="AZ22" s="167">
        <v>38.297286000000007</v>
      </c>
      <c r="BA22" s="167">
        <v>56.072362999999989</v>
      </c>
      <c r="BB22" s="167">
        <v>35.757691139999999</v>
      </c>
      <c r="BC22" s="167">
        <v>26.347965000000002</v>
      </c>
      <c r="BD22" s="168">
        <v>156.4753051400001</v>
      </c>
      <c r="BE22" s="167">
        <v>100.13574</v>
      </c>
      <c r="BF22" s="167">
        <v>54.124939999999988</v>
      </c>
      <c r="BG22" s="167">
        <v>-8.8036121299999941</v>
      </c>
      <c r="BH22" s="167">
        <v>12.738074999999993</v>
      </c>
      <c r="BI22" s="168">
        <v>158.19514287000015</v>
      </c>
      <c r="BJ22" s="167">
        <v>16.479476350000006</v>
      </c>
      <c r="BK22" s="167">
        <v>82.00500178999998</v>
      </c>
      <c r="BL22" s="167">
        <v>31.179779</v>
      </c>
      <c r="BM22" s="167">
        <v>20.957389339999988</v>
      </c>
      <c r="BN22" s="168">
        <v>150.62164647999973</v>
      </c>
      <c r="BO22" s="167">
        <v>80.043657539999998</v>
      </c>
      <c r="BP22" s="167">
        <v>-14.736645380000001</v>
      </c>
      <c r="BQ22" s="167">
        <v>114.46027799999999</v>
      </c>
      <c r="BR22" s="167">
        <v>155.6018259999999</v>
      </c>
      <c r="BS22" s="168">
        <v>335.36911616000054</v>
      </c>
      <c r="BT22" s="167">
        <v>146.01746446000007</v>
      </c>
      <c r="BU22" s="167">
        <v>588.51931772000057</v>
      </c>
      <c r="BV22" s="167">
        <v>76.431864000000061</v>
      </c>
      <c r="BW22" s="167">
        <v>1434.7973199500018</v>
      </c>
      <c r="BX22" s="168">
        <v>2245.7659661299963</v>
      </c>
      <c r="BY22" s="167">
        <v>120.90000294999989</v>
      </c>
      <c r="BZ22" s="167">
        <v>-77.894749510000054</v>
      </c>
      <c r="CA22" s="167">
        <v>74.388874040000104</v>
      </c>
      <c r="CB22" s="167">
        <v>92.161404380000008</v>
      </c>
      <c r="CC22" s="168">
        <v>209.55553185999972</v>
      </c>
      <c r="CD22" s="167">
        <v>151.96780642000013</v>
      </c>
      <c r="CE22" s="167">
        <v>53.875457670000003</v>
      </c>
      <c r="CF22" s="167">
        <v>50.458482039999993</v>
      </c>
      <c r="CG22" s="167">
        <v>160.99819743999996</v>
      </c>
      <c r="CH22" s="168">
        <v>417.29994357000015</v>
      </c>
      <c r="CI22" s="169">
        <v>112.71395981000001</v>
      </c>
      <c r="CJ22" s="169">
        <v>-5.9557459000000001</v>
      </c>
      <c r="CK22" s="169">
        <v>15.800998019999996</v>
      </c>
      <c r="CL22" s="169">
        <v>69.008102860000008</v>
      </c>
      <c r="CM22" s="168">
        <v>191.56731479000004</v>
      </c>
      <c r="CN22" s="169">
        <v>129.28745708</v>
      </c>
      <c r="CO22" s="169">
        <v>52.963093710000003</v>
      </c>
      <c r="CP22" s="169">
        <v>-8.3303009399999954</v>
      </c>
      <c r="CQ22" s="169">
        <v>117.23563379999996</v>
      </c>
      <c r="CR22" s="168">
        <v>291.15588365000013</v>
      </c>
      <c r="CS22" s="169">
        <v>188.89329440000003</v>
      </c>
      <c r="CT22" s="169">
        <v>96.270495100000019</v>
      </c>
      <c r="CU22" s="169">
        <v>71.203349840000001</v>
      </c>
      <c r="CV22" s="169">
        <v>73.346121580000016</v>
      </c>
      <c r="CW22" s="168">
        <v>429.71326091999998</v>
      </c>
      <c r="CX22" s="170">
        <v>106.83190591999997</v>
      </c>
      <c r="CY22" s="171">
        <v>106.83190591999997</v>
      </c>
      <c r="CZ22" s="172">
        <v>8132.1964454900053</v>
      </c>
    </row>
    <row r="23" spans="1:104" ht="15" x14ac:dyDescent="0.2">
      <c r="A23" s="166" t="s">
        <v>129</v>
      </c>
      <c r="B23" s="167">
        <v>57.841836000000036</v>
      </c>
      <c r="C23" s="167">
        <v>29.010955960000004</v>
      </c>
      <c r="D23" s="167">
        <v>-9.6687349999999103E-2</v>
      </c>
      <c r="E23" s="167">
        <v>46.525828279999978</v>
      </c>
      <c r="F23" s="168">
        <v>133.28193289000015</v>
      </c>
      <c r="G23" s="167">
        <v>12.797574280000019</v>
      </c>
      <c r="H23" s="167">
        <v>28.787617069999946</v>
      </c>
      <c r="I23" s="167">
        <v>134.22623939000007</v>
      </c>
      <c r="J23" s="167">
        <v>24.795983969999988</v>
      </c>
      <c r="K23" s="168">
        <v>200.60741470999989</v>
      </c>
      <c r="L23" s="167">
        <v>42.91115542000005</v>
      </c>
      <c r="M23" s="167">
        <v>137.38762094999993</v>
      </c>
      <c r="N23" s="167">
        <v>191.61550325000005</v>
      </c>
      <c r="O23" s="167">
        <v>38.815510459999999</v>
      </c>
      <c r="P23" s="168">
        <v>410.72979007999913</v>
      </c>
      <c r="Q23" s="167">
        <v>25.999194000000021</v>
      </c>
      <c r="R23" s="167">
        <v>14.407391999999971</v>
      </c>
      <c r="S23" s="167">
        <v>85.916730999999984</v>
      </c>
      <c r="T23" s="167">
        <v>119.4165523299998</v>
      </c>
      <c r="U23" s="168">
        <v>245.73986932999978</v>
      </c>
      <c r="V23" s="167">
        <v>30.779057000000005</v>
      </c>
      <c r="W23" s="167">
        <v>48.939340569999978</v>
      </c>
      <c r="X23" s="167">
        <v>88.562130999999994</v>
      </c>
      <c r="Y23" s="167">
        <v>104.50048134000009</v>
      </c>
      <c r="Z23" s="168">
        <v>272.78100991000014</v>
      </c>
      <c r="AA23" s="167">
        <v>91.783808850000256</v>
      </c>
      <c r="AB23" s="167">
        <v>50.619639890000187</v>
      </c>
      <c r="AC23" s="167">
        <v>60.129917000000106</v>
      </c>
      <c r="AD23" s="167">
        <v>67.199703000000014</v>
      </c>
      <c r="AE23" s="168">
        <v>269.73306874000019</v>
      </c>
      <c r="AF23" s="167">
        <v>105.2744097100001</v>
      </c>
      <c r="AG23" s="167">
        <v>115.31961596999976</v>
      </c>
      <c r="AH23" s="167">
        <v>27.705322659999986</v>
      </c>
      <c r="AI23" s="167">
        <v>103.35002621999998</v>
      </c>
      <c r="AJ23" s="168">
        <v>351.64937456000013</v>
      </c>
      <c r="AK23" s="167">
        <v>172.23897506999973</v>
      </c>
      <c r="AL23" s="167">
        <v>112.97751202000016</v>
      </c>
      <c r="AM23" s="167">
        <v>110.40454018999993</v>
      </c>
      <c r="AN23" s="167">
        <v>120.11138034999991</v>
      </c>
      <c r="AO23" s="168">
        <v>515.73240762999956</v>
      </c>
      <c r="AP23" s="167">
        <v>247.79435693999994</v>
      </c>
      <c r="AQ23" s="167">
        <v>253.04192216999985</v>
      </c>
      <c r="AR23" s="167">
        <v>126.71266600000006</v>
      </c>
      <c r="AS23" s="167">
        <v>372.10619999999943</v>
      </c>
      <c r="AT23" s="168">
        <v>999.65514510999844</v>
      </c>
      <c r="AU23" s="167">
        <v>85.27895599999998</v>
      </c>
      <c r="AV23" s="167">
        <v>113.50606458000003</v>
      </c>
      <c r="AW23" s="167">
        <v>48.279449679999999</v>
      </c>
      <c r="AX23" s="167">
        <v>55.027502519999985</v>
      </c>
      <c r="AY23" s="168">
        <v>302.09197277999988</v>
      </c>
      <c r="AZ23" s="167">
        <v>56.238582710000045</v>
      </c>
      <c r="BA23" s="167">
        <v>105.16265633000003</v>
      </c>
      <c r="BB23" s="167">
        <v>73.034676699999991</v>
      </c>
      <c r="BC23" s="167">
        <v>53.729770570000014</v>
      </c>
      <c r="BD23" s="168">
        <v>288.16568630999961</v>
      </c>
      <c r="BE23" s="167">
        <v>140.48913900999995</v>
      </c>
      <c r="BF23" s="167">
        <v>43.971083380000024</v>
      </c>
      <c r="BG23" s="167">
        <v>142.75416352999991</v>
      </c>
      <c r="BH23" s="167">
        <v>58.730676459999962</v>
      </c>
      <c r="BI23" s="168">
        <v>385.94506237999957</v>
      </c>
      <c r="BJ23" s="167">
        <v>86.985046300000036</v>
      </c>
      <c r="BK23" s="167">
        <v>142.45998575999982</v>
      </c>
      <c r="BL23" s="167">
        <v>126.64207932000014</v>
      </c>
      <c r="BM23" s="167">
        <v>149.2908740099999</v>
      </c>
      <c r="BN23" s="168">
        <v>505.37798538999942</v>
      </c>
      <c r="BO23" s="167">
        <v>107.34812482000017</v>
      </c>
      <c r="BP23" s="167">
        <v>103.06731789999982</v>
      </c>
      <c r="BQ23" s="167">
        <v>202.39658316000009</v>
      </c>
      <c r="BR23" s="167">
        <v>214.59724803000003</v>
      </c>
      <c r="BS23" s="168">
        <v>627.40927391000105</v>
      </c>
      <c r="BT23" s="167">
        <v>131.39472993000007</v>
      </c>
      <c r="BU23" s="167">
        <v>117.75801149000009</v>
      </c>
      <c r="BV23" s="167">
        <v>606.79660671000011</v>
      </c>
      <c r="BW23" s="167">
        <v>146.96152443999998</v>
      </c>
      <c r="BX23" s="168">
        <v>1002.9108725700017</v>
      </c>
      <c r="BY23" s="167">
        <v>157.6364283299998</v>
      </c>
      <c r="BZ23" s="167">
        <v>-4.0596198000000028</v>
      </c>
      <c r="CA23" s="167">
        <v>0.64033407000000753</v>
      </c>
      <c r="CB23" s="167">
        <v>62.886006429999966</v>
      </c>
      <c r="CC23" s="168">
        <v>217.10314902999988</v>
      </c>
      <c r="CD23" s="167">
        <v>117.61460396999999</v>
      </c>
      <c r="CE23" s="167">
        <v>2.1910900700000173</v>
      </c>
      <c r="CF23" s="167">
        <v>181.03884781999994</v>
      </c>
      <c r="CG23" s="167">
        <v>58.239976149999976</v>
      </c>
      <c r="CH23" s="168">
        <v>359.08451801000075</v>
      </c>
      <c r="CI23" s="169">
        <v>96.773586340000037</v>
      </c>
      <c r="CJ23" s="169">
        <v>77.341777129999954</v>
      </c>
      <c r="CK23" s="169">
        <v>33.935210459999986</v>
      </c>
      <c r="CL23" s="169">
        <v>63.151817559999976</v>
      </c>
      <c r="CM23" s="168">
        <v>271.2023914900002</v>
      </c>
      <c r="CN23" s="169">
        <v>142.87468825999994</v>
      </c>
      <c r="CO23" s="169">
        <v>60.445174800000061</v>
      </c>
      <c r="CP23" s="169">
        <v>165.54815077000003</v>
      </c>
      <c r="CQ23" s="169">
        <v>72.270192550000033</v>
      </c>
      <c r="CR23" s="168">
        <v>441.1382063800001</v>
      </c>
      <c r="CS23" s="169">
        <v>109.39854717999998</v>
      </c>
      <c r="CT23" s="169">
        <v>72.160574149999889</v>
      </c>
      <c r="CU23" s="169">
        <v>35.521796269999996</v>
      </c>
      <c r="CV23" s="169">
        <v>108.97499431999994</v>
      </c>
      <c r="CW23" s="168">
        <v>326.05591191999974</v>
      </c>
      <c r="CX23" s="170">
        <v>111.64278148999998</v>
      </c>
      <c r="CY23" s="171">
        <v>111.64278148999998</v>
      </c>
      <c r="CZ23" s="172">
        <v>8238.0378246200125</v>
      </c>
    </row>
    <row r="24" spans="1:104" ht="15" x14ac:dyDescent="0.2">
      <c r="A24" s="166" t="s">
        <v>144</v>
      </c>
      <c r="B24" s="167">
        <v>21.066238390000002</v>
      </c>
      <c r="C24" s="167">
        <v>17.873459799999988</v>
      </c>
      <c r="D24" s="167">
        <v>24.562318000000005</v>
      </c>
      <c r="E24" s="167">
        <v>71.010833940000026</v>
      </c>
      <c r="F24" s="168">
        <v>134.51285012999989</v>
      </c>
      <c r="G24" s="167">
        <v>25.701153999999999</v>
      </c>
      <c r="H24" s="167">
        <v>100.52126752999997</v>
      </c>
      <c r="I24" s="167">
        <v>21.04466799999998</v>
      </c>
      <c r="J24" s="167">
        <v>25.764949389999998</v>
      </c>
      <c r="K24" s="168">
        <v>173.03203891999982</v>
      </c>
      <c r="L24" s="167">
        <v>61.586352000000012</v>
      </c>
      <c r="M24" s="167">
        <v>32.055257999999995</v>
      </c>
      <c r="N24" s="167">
        <v>101.71506390000009</v>
      </c>
      <c r="O24" s="167">
        <v>47.662099709999993</v>
      </c>
      <c r="P24" s="168">
        <v>243.0187736099997</v>
      </c>
      <c r="Q24" s="167">
        <v>73.635897929999985</v>
      </c>
      <c r="R24" s="167">
        <v>75.034590989999984</v>
      </c>
      <c r="S24" s="167">
        <v>91.287095000000022</v>
      </c>
      <c r="T24" s="167">
        <v>90.68698159000003</v>
      </c>
      <c r="U24" s="168">
        <v>330.64456550999989</v>
      </c>
      <c r="V24" s="167">
        <v>23.608438000000003</v>
      </c>
      <c r="W24" s="167">
        <v>33.06277800000003</v>
      </c>
      <c r="X24" s="167">
        <v>35.354798399999979</v>
      </c>
      <c r="Y24" s="167">
        <v>62.916449009999972</v>
      </c>
      <c r="Z24" s="168">
        <v>154.9424634099999</v>
      </c>
      <c r="AA24" s="167">
        <v>94.022263000000009</v>
      </c>
      <c r="AB24" s="167">
        <v>27.070391069999999</v>
      </c>
      <c r="AC24" s="167">
        <v>48.560028640000027</v>
      </c>
      <c r="AD24" s="167">
        <v>57.821343489999997</v>
      </c>
      <c r="AE24" s="168">
        <v>227.47402620000025</v>
      </c>
      <c r="AF24" s="167">
        <v>223.72983616000019</v>
      </c>
      <c r="AG24" s="167">
        <v>125.14031312999991</v>
      </c>
      <c r="AH24" s="167">
        <v>165.20352897000009</v>
      </c>
      <c r="AI24" s="167">
        <v>208.56860266000024</v>
      </c>
      <c r="AJ24" s="168">
        <v>722.64228091999962</v>
      </c>
      <c r="AK24" s="167">
        <v>269.99416265000013</v>
      </c>
      <c r="AL24" s="167">
        <v>145.47176450999999</v>
      </c>
      <c r="AM24" s="167">
        <v>123.04394424</v>
      </c>
      <c r="AN24" s="167">
        <v>65.039483329999996</v>
      </c>
      <c r="AO24" s="168">
        <v>603.54935472999887</v>
      </c>
      <c r="AP24" s="167">
        <v>238.83031905000021</v>
      </c>
      <c r="AQ24" s="167">
        <v>227.17503320999964</v>
      </c>
      <c r="AR24" s="167">
        <v>135.77972861999979</v>
      </c>
      <c r="AS24" s="167">
        <v>305.31709720999964</v>
      </c>
      <c r="AT24" s="168">
        <v>907.10217808999857</v>
      </c>
      <c r="AU24" s="167">
        <v>224.29592967999977</v>
      </c>
      <c r="AV24" s="167">
        <v>245.75636520000003</v>
      </c>
      <c r="AW24" s="167">
        <v>241.31859754999977</v>
      </c>
      <c r="AX24" s="167">
        <v>108.90525231000005</v>
      </c>
      <c r="AY24" s="168">
        <v>820.27614473999927</v>
      </c>
      <c r="AZ24" s="167">
        <v>116.76871511999998</v>
      </c>
      <c r="BA24" s="167">
        <v>128.31918560999998</v>
      </c>
      <c r="BB24" s="167">
        <v>70.980758719999997</v>
      </c>
      <c r="BC24" s="167">
        <v>135.48556159000012</v>
      </c>
      <c r="BD24" s="168">
        <v>451.55422103999985</v>
      </c>
      <c r="BE24" s="167">
        <v>124.84369798</v>
      </c>
      <c r="BF24" s="167">
        <v>46.154812050000011</v>
      </c>
      <c r="BG24" s="167">
        <v>171.32648390999989</v>
      </c>
      <c r="BH24" s="167">
        <v>178.46594030000017</v>
      </c>
      <c r="BI24" s="168">
        <v>520.79093424000064</v>
      </c>
      <c r="BJ24" s="167">
        <v>177.89860085999996</v>
      </c>
      <c r="BK24" s="167">
        <v>168.69808146000003</v>
      </c>
      <c r="BL24" s="167">
        <v>208.96944775000006</v>
      </c>
      <c r="BM24" s="167">
        <v>154.66064204999995</v>
      </c>
      <c r="BN24" s="168">
        <v>710.22677212000087</v>
      </c>
      <c r="BO24" s="167">
        <v>117.94657172000002</v>
      </c>
      <c r="BP24" s="167">
        <v>149.59225601</v>
      </c>
      <c r="BQ24" s="167">
        <v>57.341417439999972</v>
      </c>
      <c r="BR24" s="167">
        <v>403.63117490999991</v>
      </c>
      <c r="BS24" s="168">
        <v>728.51142007999931</v>
      </c>
      <c r="BT24" s="167">
        <v>55.784958780000004</v>
      </c>
      <c r="BU24" s="167">
        <v>111.99965348000001</v>
      </c>
      <c r="BV24" s="167">
        <v>175.10084603000013</v>
      </c>
      <c r="BW24" s="167">
        <v>78.514039389999979</v>
      </c>
      <c r="BX24" s="168">
        <v>421.39949768000076</v>
      </c>
      <c r="BY24" s="167">
        <v>123.28772287999998</v>
      </c>
      <c r="BZ24" s="167">
        <v>48.999219329999995</v>
      </c>
      <c r="CA24" s="167">
        <v>8.6591453399999985</v>
      </c>
      <c r="CB24" s="167">
        <v>69.360465629999993</v>
      </c>
      <c r="CC24" s="168">
        <v>250.30655318000026</v>
      </c>
      <c r="CD24" s="167">
        <v>69.6043969199999</v>
      </c>
      <c r="CE24" s="167">
        <v>101.07467973999999</v>
      </c>
      <c r="CF24" s="167">
        <v>176.28850237</v>
      </c>
      <c r="CG24" s="167">
        <v>62.908152690000009</v>
      </c>
      <c r="CH24" s="168">
        <v>409.87573171999986</v>
      </c>
      <c r="CI24" s="169">
        <v>269.93572036000018</v>
      </c>
      <c r="CJ24" s="169">
        <v>91.601630780000008</v>
      </c>
      <c r="CK24" s="169">
        <v>79.70582413999999</v>
      </c>
      <c r="CL24" s="169">
        <v>71.115242249999994</v>
      </c>
      <c r="CM24" s="168">
        <v>512.35841753000022</v>
      </c>
      <c r="CN24" s="169">
        <v>155.94220527000002</v>
      </c>
      <c r="CO24" s="169">
        <v>152.62328780999988</v>
      </c>
      <c r="CP24" s="169">
        <v>162.46571560000001</v>
      </c>
      <c r="CQ24" s="169">
        <v>120.41000060999994</v>
      </c>
      <c r="CR24" s="168">
        <v>591.44120928999985</v>
      </c>
      <c r="CS24" s="169">
        <v>129.12512629000005</v>
      </c>
      <c r="CT24" s="169">
        <v>107.47576823999992</v>
      </c>
      <c r="CU24" s="169">
        <v>97.073096070000034</v>
      </c>
      <c r="CV24" s="169">
        <v>95.618434239999985</v>
      </c>
      <c r="CW24" s="168">
        <v>429.29242484000065</v>
      </c>
      <c r="CX24" s="170">
        <v>111.79831211000008</v>
      </c>
      <c r="CY24" s="171">
        <v>111.79831211000008</v>
      </c>
      <c r="CZ24" s="172">
        <v>9454.7501700901212</v>
      </c>
    </row>
    <row r="25" spans="1:104" ht="15" x14ac:dyDescent="0.2">
      <c r="A25" s="166" t="s">
        <v>123</v>
      </c>
      <c r="B25" s="167">
        <v>3.3504060000000004</v>
      </c>
      <c r="C25" s="167">
        <v>4.0361100000000008</v>
      </c>
      <c r="D25" s="167">
        <v>0.36887399999999998</v>
      </c>
      <c r="E25" s="167">
        <v>-1.0925170000000004</v>
      </c>
      <c r="F25" s="168">
        <v>6.6628729999999958</v>
      </c>
      <c r="G25" s="167">
        <v>6.1614730000000009</v>
      </c>
      <c r="H25" s="167">
        <v>-103.19555700000002</v>
      </c>
      <c r="I25" s="167">
        <v>-10.435710000000004</v>
      </c>
      <c r="J25" s="167">
        <v>22.47186799999999</v>
      </c>
      <c r="K25" s="168">
        <v>-84.997926000000007</v>
      </c>
      <c r="L25" s="167">
        <v>27.807958999999993</v>
      </c>
      <c r="M25" s="167">
        <v>138.80592900000002</v>
      </c>
      <c r="N25" s="167">
        <v>141.18499799999998</v>
      </c>
      <c r="O25" s="167">
        <v>28.262401999999994</v>
      </c>
      <c r="P25" s="168">
        <v>336.06128799999976</v>
      </c>
      <c r="Q25" s="167">
        <v>39.865747999999996</v>
      </c>
      <c r="R25" s="167">
        <v>37.197612000000021</v>
      </c>
      <c r="S25" s="167">
        <v>49.768909000000001</v>
      </c>
      <c r="T25" s="167">
        <v>30.275192000000008</v>
      </c>
      <c r="U25" s="168">
        <v>157.10746099999992</v>
      </c>
      <c r="V25" s="167">
        <v>33.316005000000004</v>
      </c>
      <c r="W25" s="167">
        <v>20.543118000000003</v>
      </c>
      <c r="X25" s="167">
        <v>-7.0273909999999997</v>
      </c>
      <c r="Y25" s="167">
        <v>51.425847000000005</v>
      </c>
      <c r="Z25" s="168">
        <v>98.257579000000064</v>
      </c>
      <c r="AA25" s="167">
        <v>119.23649842000003</v>
      </c>
      <c r="AB25" s="167">
        <v>57.176985000000009</v>
      </c>
      <c r="AC25" s="167">
        <v>4.4662490000000021</v>
      </c>
      <c r="AD25" s="167">
        <v>32.740122</v>
      </c>
      <c r="AE25" s="168">
        <v>213.61985441999968</v>
      </c>
      <c r="AF25" s="167">
        <v>58.330074000000032</v>
      </c>
      <c r="AG25" s="167">
        <v>22.588805000000004</v>
      </c>
      <c r="AH25" s="167">
        <v>8.908652</v>
      </c>
      <c r="AI25" s="167">
        <v>21.572012999999988</v>
      </c>
      <c r="AJ25" s="168">
        <v>111.39954400000003</v>
      </c>
      <c r="AK25" s="167">
        <v>124.24169100000002</v>
      </c>
      <c r="AL25" s="167">
        <v>48.440368999999997</v>
      </c>
      <c r="AM25" s="167">
        <v>-3.652344999999996</v>
      </c>
      <c r="AN25" s="167">
        <v>25.352330000000006</v>
      </c>
      <c r="AO25" s="168">
        <v>194.38204499999992</v>
      </c>
      <c r="AP25" s="167">
        <v>46.866931000000037</v>
      </c>
      <c r="AQ25" s="167">
        <v>18.402434999999997</v>
      </c>
      <c r="AR25" s="167">
        <v>27.477788999999994</v>
      </c>
      <c r="AS25" s="167">
        <v>-5.6789679999999949</v>
      </c>
      <c r="AT25" s="168">
        <v>87.06818700000008</v>
      </c>
      <c r="AU25" s="167">
        <v>55.326739000000032</v>
      </c>
      <c r="AV25" s="167">
        <v>38.594271999999997</v>
      </c>
      <c r="AW25" s="167">
        <v>10.646743000000003</v>
      </c>
      <c r="AX25" s="167">
        <v>17.176317000000001</v>
      </c>
      <c r="AY25" s="168">
        <v>121.74407099999993</v>
      </c>
      <c r="AZ25" s="167">
        <v>25.255137000000008</v>
      </c>
      <c r="BA25" s="167">
        <v>33.054150000000014</v>
      </c>
      <c r="BB25" s="167">
        <v>8.7588850000000011</v>
      </c>
      <c r="BC25" s="167">
        <v>44.386951999999994</v>
      </c>
      <c r="BD25" s="168">
        <v>111.45512399999996</v>
      </c>
      <c r="BE25" s="167">
        <v>72.018851000000012</v>
      </c>
      <c r="BF25" s="167">
        <v>265.76579599999985</v>
      </c>
      <c r="BG25" s="167">
        <v>22.046989</v>
      </c>
      <c r="BH25" s="167">
        <v>20.515295000000002</v>
      </c>
      <c r="BI25" s="168">
        <v>380.34693099999993</v>
      </c>
      <c r="BJ25" s="167">
        <v>135.70886130000011</v>
      </c>
      <c r="BK25" s="167">
        <v>45.739527539999976</v>
      </c>
      <c r="BL25" s="167">
        <v>17.609316000000007</v>
      </c>
      <c r="BM25" s="167">
        <v>66.467703210000025</v>
      </c>
      <c r="BN25" s="168">
        <v>265.52540804999984</v>
      </c>
      <c r="BO25" s="167">
        <v>34.313085110000003</v>
      </c>
      <c r="BP25" s="167">
        <v>21.373065669999995</v>
      </c>
      <c r="BQ25" s="167">
        <v>94.527796000000023</v>
      </c>
      <c r="BR25" s="167">
        <v>28.595049000000014</v>
      </c>
      <c r="BS25" s="168">
        <v>178.80899577999983</v>
      </c>
      <c r="BT25" s="167">
        <v>96.577823259999946</v>
      </c>
      <c r="BU25" s="167">
        <v>323.54798131000018</v>
      </c>
      <c r="BV25" s="167">
        <v>-39.850224000000019</v>
      </c>
      <c r="BW25" s="167">
        <v>89.745105600000016</v>
      </c>
      <c r="BX25" s="168">
        <v>470.02068617000032</v>
      </c>
      <c r="BY25" s="167">
        <v>89.43427121000002</v>
      </c>
      <c r="BZ25" s="167">
        <v>-152.05021255000005</v>
      </c>
      <c r="CA25" s="167">
        <v>-15.262362960000001</v>
      </c>
      <c r="CB25" s="167">
        <v>1.4470793300000273</v>
      </c>
      <c r="CC25" s="168">
        <v>-76.431224970000343</v>
      </c>
      <c r="CD25" s="167">
        <v>231.30430089000006</v>
      </c>
      <c r="CE25" s="167">
        <v>74.744767930000066</v>
      </c>
      <c r="CF25" s="167">
        <v>16.400161840000003</v>
      </c>
      <c r="CG25" s="167">
        <v>211.19950809000002</v>
      </c>
      <c r="CH25" s="168">
        <v>533.64873875000001</v>
      </c>
      <c r="CI25" s="169">
        <v>123.47912229000001</v>
      </c>
      <c r="CJ25" s="169">
        <v>53.705903320000012</v>
      </c>
      <c r="CK25" s="169">
        <v>82.860620150000003</v>
      </c>
      <c r="CL25" s="169">
        <v>177.25438939999995</v>
      </c>
      <c r="CM25" s="168">
        <v>437.30003516000022</v>
      </c>
      <c r="CN25" s="169">
        <v>89.910307540000005</v>
      </c>
      <c r="CO25" s="169">
        <v>119.13531439999997</v>
      </c>
      <c r="CP25" s="169">
        <v>54.852116299999992</v>
      </c>
      <c r="CQ25" s="169">
        <v>89.872738749999996</v>
      </c>
      <c r="CR25" s="168">
        <v>353.7704769900003</v>
      </c>
      <c r="CS25" s="169">
        <v>149.80357393</v>
      </c>
      <c r="CT25" s="169">
        <v>22.009984189999983</v>
      </c>
      <c r="CU25" s="169">
        <v>-27.648960240000005</v>
      </c>
      <c r="CV25" s="169">
        <v>9.1936762200000004</v>
      </c>
      <c r="CW25" s="168">
        <v>153.3582740999999</v>
      </c>
      <c r="CX25" s="170">
        <v>115.53171304999999</v>
      </c>
      <c r="CY25" s="171">
        <v>115.53171304999999</v>
      </c>
      <c r="CZ25" s="172">
        <v>4164.6401344999967</v>
      </c>
    </row>
    <row r="26" spans="1:104" ht="15" x14ac:dyDescent="0.2">
      <c r="A26" s="166" t="s">
        <v>140</v>
      </c>
      <c r="B26" s="167">
        <v>11.305420999999999</v>
      </c>
      <c r="C26" s="167">
        <v>1.7643820000000006</v>
      </c>
      <c r="D26" s="167">
        <v>8.8572650000000017</v>
      </c>
      <c r="E26" s="167">
        <v>24.975930999999999</v>
      </c>
      <c r="F26" s="168">
        <v>46.902998999999987</v>
      </c>
      <c r="G26" s="167">
        <v>1.7016139999999997</v>
      </c>
      <c r="H26" s="167">
        <v>-24.404544999999992</v>
      </c>
      <c r="I26" s="167">
        <v>3.2850770000000011</v>
      </c>
      <c r="J26" s="167">
        <v>36.108491000000008</v>
      </c>
      <c r="K26" s="168">
        <v>16.69063700000002</v>
      </c>
      <c r="L26" s="167">
        <v>7.0573969999999999</v>
      </c>
      <c r="M26" s="167">
        <v>-29.332626999999999</v>
      </c>
      <c r="N26" s="167">
        <v>138.16382899999999</v>
      </c>
      <c r="O26" s="167">
        <v>28.457671999999985</v>
      </c>
      <c r="P26" s="168">
        <v>144.34627099999994</v>
      </c>
      <c r="Q26" s="167">
        <v>51.127308999999997</v>
      </c>
      <c r="R26" s="167">
        <v>17.264409999999994</v>
      </c>
      <c r="S26" s="167">
        <v>53.743503000000004</v>
      </c>
      <c r="T26" s="167">
        <v>25.584885999999994</v>
      </c>
      <c r="U26" s="168">
        <v>147.72010799999998</v>
      </c>
      <c r="V26" s="167">
        <v>16.086302999999997</v>
      </c>
      <c r="W26" s="167">
        <v>38.554337999999994</v>
      </c>
      <c r="X26" s="167">
        <v>5.4607600000000014</v>
      </c>
      <c r="Y26" s="167">
        <v>51.40531799999998</v>
      </c>
      <c r="Z26" s="168">
        <v>111.50671899999996</v>
      </c>
      <c r="AA26" s="167">
        <v>59.241825999999961</v>
      </c>
      <c r="AB26" s="167">
        <v>42.425837000000016</v>
      </c>
      <c r="AC26" s="167">
        <v>14.197375000000006</v>
      </c>
      <c r="AD26" s="167">
        <v>28.778110000000012</v>
      </c>
      <c r="AE26" s="168">
        <v>144.643148</v>
      </c>
      <c r="AF26" s="167">
        <v>28.599374000000012</v>
      </c>
      <c r="AG26" s="167">
        <v>74.419328999999991</v>
      </c>
      <c r="AH26" s="167">
        <v>8.9764700000000008</v>
      </c>
      <c r="AI26" s="167">
        <v>14.593011000000002</v>
      </c>
      <c r="AJ26" s="168">
        <v>126.58818399999998</v>
      </c>
      <c r="AK26" s="167">
        <v>28.013692000000013</v>
      </c>
      <c r="AL26" s="167">
        <v>58.065030999999983</v>
      </c>
      <c r="AM26" s="167">
        <v>5.3040910000000023</v>
      </c>
      <c r="AN26" s="167">
        <v>18.934322000000005</v>
      </c>
      <c r="AO26" s="168">
        <v>110.31713599999988</v>
      </c>
      <c r="AP26" s="167">
        <v>53.337513999999992</v>
      </c>
      <c r="AQ26" s="167">
        <v>66.166156000000001</v>
      </c>
      <c r="AR26" s="167">
        <v>16.749612599999999</v>
      </c>
      <c r="AS26" s="167">
        <v>36.505178000000015</v>
      </c>
      <c r="AT26" s="168">
        <v>172.75846059999961</v>
      </c>
      <c r="AU26" s="167">
        <v>44.453929000000024</v>
      </c>
      <c r="AV26" s="167">
        <v>82.449206760000081</v>
      </c>
      <c r="AW26" s="167">
        <v>66.579235000000011</v>
      </c>
      <c r="AX26" s="167">
        <v>7.3079449999999975</v>
      </c>
      <c r="AY26" s="168">
        <v>200.79031575999986</v>
      </c>
      <c r="AZ26" s="167">
        <v>47.058135000000007</v>
      </c>
      <c r="BA26" s="167">
        <v>104.50528535000005</v>
      </c>
      <c r="BB26" s="167">
        <v>38.877226000000014</v>
      </c>
      <c r="BC26" s="167">
        <v>45.429176999999974</v>
      </c>
      <c r="BD26" s="168">
        <v>235.8698233499999</v>
      </c>
      <c r="BE26" s="167">
        <v>63.248175000000003</v>
      </c>
      <c r="BF26" s="167">
        <v>29.377435389999999</v>
      </c>
      <c r="BG26" s="167">
        <v>18.91529275000001</v>
      </c>
      <c r="BH26" s="167">
        <v>6.0282289999999996</v>
      </c>
      <c r="BI26" s="168">
        <v>117.56913213999999</v>
      </c>
      <c r="BJ26" s="167">
        <v>15.816080810000001</v>
      </c>
      <c r="BK26" s="167">
        <v>68.469109999999972</v>
      </c>
      <c r="BL26" s="167">
        <v>41.087148920000033</v>
      </c>
      <c r="BM26" s="167">
        <v>52.744645999999946</v>
      </c>
      <c r="BN26" s="168">
        <v>178.11698573000012</v>
      </c>
      <c r="BO26" s="167">
        <v>44.515253520000016</v>
      </c>
      <c r="BP26" s="167">
        <v>164.37499399999987</v>
      </c>
      <c r="BQ26" s="167">
        <v>133.63600996999998</v>
      </c>
      <c r="BR26" s="167">
        <v>11.174192999999978</v>
      </c>
      <c r="BS26" s="168">
        <v>353.70045049000049</v>
      </c>
      <c r="BT26" s="167">
        <v>374.48555715000003</v>
      </c>
      <c r="BU26" s="167">
        <v>1371.1582651100032</v>
      </c>
      <c r="BV26" s="167">
        <v>-10.513406610000054</v>
      </c>
      <c r="BW26" s="167">
        <v>207.42064834999999</v>
      </c>
      <c r="BX26" s="168">
        <v>1942.5510640000102</v>
      </c>
      <c r="BY26" s="167">
        <v>206.47076559000001</v>
      </c>
      <c r="BZ26" s="167">
        <v>308.80704821000012</v>
      </c>
      <c r="CA26" s="167">
        <v>-26.847209960000022</v>
      </c>
      <c r="CB26" s="167">
        <v>-5.6352759999999744</v>
      </c>
      <c r="CC26" s="168">
        <v>482.79532783999997</v>
      </c>
      <c r="CD26" s="167">
        <v>-131.97032570000002</v>
      </c>
      <c r="CE26" s="167">
        <v>155.48251759999997</v>
      </c>
      <c r="CF26" s="167">
        <v>79.719821519999996</v>
      </c>
      <c r="CG26" s="167">
        <v>193.31311373000003</v>
      </c>
      <c r="CH26" s="168">
        <v>296.54512714999993</v>
      </c>
      <c r="CI26" s="169">
        <v>39.07383277000001</v>
      </c>
      <c r="CJ26" s="169">
        <v>103.75631528000007</v>
      </c>
      <c r="CK26" s="169">
        <v>4.4000212299999992</v>
      </c>
      <c r="CL26" s="169">
        <v>48.28738807000002</v>
      </c>
      <c r="CM26" s="168">
        <v>195.51755734999989</v>
      </c>
      <c r="CN26" s="169">
        <v>161.70133973999998</v>
      </c>
      <c r="CO26" s="169">
        <v>69.565103799999989</v>
      </c>
      <c r="CP26" s="169">
        <v>99.068765499999998</v>
      </c>
      <c r="CQ26" s="169">
        <v>163.26575084999996</v>
      </c>
      <c r="CR26" s="168">
        <v>493.60095989000035</v>
      </c>
      <c r="CS26" s="169">
        <v>116.06269221000002</v>
      </c>
      <c r="CT26" s="169">
        <v>86.312233159999991</v>
      </c>
      <c r="CU26" s="169">
        <v>55.560214869999996</v>
      </c>
      <c r="CV26" s="169">
        <v>299.0877469400001</v>
      </c>
      <c r="CW26" s="168">
        <v>557.02288717999977</v>
      </c>
      <c r="CX26" s="170">
        <v>120.76863951</v>
      </c>
      <c r="CY26" s="171">
        <v>120.76863951</v>
      </c>
      <c r="CZ26" s="172">
        <v>6196.3219329900212</v>
      </c>
    </row>
    <row r="27" spans="1:104" ht="15" x14ac:dyDescent="0.2">
      <c r="A27" s="166" t="s">
        <v>127</v>
      </c>
      <c r="B27" s="167">
        <v>16.965764</v>
      </c>
      <c r="C27" s="167">
        <v>13.592684820000002</v>
      </c>
      <c r="D27" s="167">
        <v>3.7107969999999999</v>
      </c>
      <c r="E27" s="167">
        <v>-0.25885700000000011</v>
      </c>
      <c r="F27" s="168">
        <v>34.010388820000003</v>
      </c>
      <c r="G27" s="167">
        <v>6.4760570000000035</v>
      </c>
      <c r="H27" s="167">
        <v>-17.303841000000009</v>
      </c>
      <c r="I27" s="167">
        <v>-2.6336209999999989</v>
      </c>
      <c r="J27" s="167">
        <v>56.934017000000047</v>
      </c>
      <c r="K27" s="168">
        <v>43.472611999999998</v>
      </c>
      <c r="L27" s="167">
        <v>14.349662999999993</v>
      </c>
      <c r="M27" s="167">
        <v>4.7445109999999993</v>
      </c>
      <c r="N27" s="167">
        <v>143.01003799999998</v>
      </c>
      <c r="O27" s="167">
        <v>37.197348999999981</v>
      </c>
      <c r="P27" s="168">
        <v>199.30156100000002</v>
      </c>
      <c r="Q27" s="167">
        <v>67.896421000000061</v>
      </c>
      <c r="R27" s="167">
        <v>16.737014999999996</v>
      </c>
      <c r="S27" s="167">
        <v>95.806046000000009</v>
      </c>
      <c r="T27" s="167">
        <v>27.187321999999998</v>
      </c>
      <c r="U27" s="168">
        <v>207.62680399999991</v>
      </c>
      <c r="V27" s="167">
        <v>24.368958000000003</v>
      </c>
      <c r="W27" s="167">
        <v>18.351169999999996</v>
      </c>
      <c r="X27" s="167">
        <v>5.0287759999999988</v>
      </c>
      <c r="Y27" s="167">
        <v>66.542804109999963</v>
      </c>
      <c r="Z27" s="168">
        <v>114.2917081099999</v>
      </c>
      <c r="AA27" s="167">
        <v>116.83790500000001</v>
      </c>
      <c r="AB27" s="167">
        <v>31.520085999999989</v>
      </c>
      <c r="AC27" s="167">
        <v>39.052264999999977</v>
      </c>
      <c r="AD27" s="167">
        <v>44.793925999999992</v>
      </c>
      <c r="AE27" s="168">
        <v>232.20418199999997</v>
      </c>
      <c r="AF27" s="167">
        <v>43.071514000000015</v>
      </c>
      <c r="AG27" s="167">
        <v>58.779007999999983</v>
      </c>
      <c r="AH27" s="167">
        <v>23.538159000000004</v>
      </c>
      <c r="AI27" s="167">
        <v>16.687334</v>
      </c>
      <c r="AJ27" s="168">
        <v>142.07601500000007</v>
      </c>
      <c r="AK27" s="167">
        <v>34.478524999999941</v>
      </c>
      <c r="AL27" s="167">
        <v>28.131348999999993</v>
      </c>
      <c r="AM27" s="167">
        <v>8.8752990000000054</v>
      </c>
      <c r="AN27" s="167">
        <v>17.771053999999996</v>
      </c>
      <c r="AO27" s="168">
        <v>89.256227000000138</v>
      </c>
      <c r="AP27" s="167">
        <v>79.71806100000002</v>
      </c>
      <c r="AQ27" s="167">
        <v>22.283261000000007</v>
      </c>
      <c r="AR27" s="167">
        <v>12.861299000000001</v>
      </c>
      <c r="AS27" s="167">
        <v>72.013973000000021</v>
      </c>
      <c r="AT27" s="168">
        <v>186.87659400000007</v>
      </c>
      <c r="AU27" s="167">
        <v>47.766641000000007</v>
      </c>
      <c r="AV27" s="167">
        <v>26.879127000000011</v>
      </c>
      <c r="AW27" s="167">
        <v>-22.658122999999993</v>
      </c>
      <c r="AX27" s="167">
        <v>11.215537999999999</v>
      </c>
      <c r="AY27" s="168">
        <v>63.203183000000152</v>
      </c>
      <c r="AZ27" s="167">
        <v>25.493197000000006</v>
      </c>
      <c r="BA27" s="167">
        <v>28.330518190000017</v>
      </c>
      <c r="BB27" s="167">
        <v>19.434380999999998</v>
      </c>
      <c r="BC27" s="167">
        <v>18.623484000000001</v>
      </c>
      <c r="BD27" s="168">
        <v>91.881580190000008</v>
      </c>
      <c r="BE27" s="167">
        <v>119.66371199999995</v>
      </c>
      <c r="BF27" s="167">
        <v>22.681477000000001</v>
      </c>
      <c r="BG27" s="167">
        <v>4.7605351499999999</v>
      </c>
      <c r="BH27" s="167">
        <v>10.570112000000004</v>
      </c>
      <c r="BI27" s="168">
        <v>157.67583615000004</v>
      </c>
      <c r="BJ27" s="167">
        <v>25.128782250000011</v>
      </c>
      <c r="BK27" s="167">
        <v>35.776126999999967</v>
      </c>
      <c r="BL27" s="167">
        <v>11.906757999999996</v>
      </c>
      <c r="BM27" s="167">
        <v>19.997152000000007</v>
      </c>
      <c r="BN27" s="168">
        <v>92.808819249999985</v>
      </c>
      <c r="BO27" s="167">
        <v>70.049335780000092</v>
      </c>
      <c r="BP27" s="167">
        <v>1.7110486399999922</v>
      </c>
      <c r="BQ27" s="167">
        <v>17.381468109999997</v>
      </c>
      <c r="BR27" s="167">
        <v>31.949832400000009</v>
      </c>
      <c r="BS27" s="168">
        <v>121.09168492999993</v>
      </c>
      <c r="BT27" s="167">
        <v>64.237845730000032</v>
      </c>
      <c r="BU27" s="167">
        <v>76.867442999999952</v>
      </c>
      <c r="BV27" s="167">
        <v>26.030229379999998</v>
      </c>
      <c r="BW27" s="167">
        <v>26.068323979999981</v>
      </c>
      <c r="BX27" s="168">
        <v>193.20384208999948</v>
      </c>
      <c r="BY27" s="167">
        <v>94.534915259999892</v>
      </c>
      <c r="BZ27" s="167">
        <v>-48.464604249999987</v>
      </c>
      <c r="CA27" s="167">
        <v>-2.0823749599999921</v>
      </c>
      <c r="CB27" s="167">
        <v>-8.9645496500000199</v>
      </c>
      <c r="CC27" s="168">
        <v>35.023386400000042</v>
      </c>
      <c r="CD27" s="167">
        <v>78.622013960000032</v>
      </c>
      <c r="CE27" s="167">
        <v>32.837615639999981</v>
      </c>
      <c r="CF27" s="167">
        <v>107.63086991999998</v>
      </c>
      <c r="CG27" s="167">
        <v>45.863023040000002</v>
      </c>
      <c r="CH27" s="168">
        <v>264.95352255999978</v>
      </c>
      <c r="CI27" s="169">
        <v>70.222262920000006</v>
      </c>
      <c r="CJ27" s="169">
        <v>4.57517117</v>
      </c>
      <c r="CK27" s="169">
        <v>33.248982989999995</v>
      </c>
      <c r="CL27" s="169">
        <v>30.576951040000008</v>
      </c>
      <c r="CM27" s="168">
        <v>138.62336812000021</v>
      </c>
      <c r="CN27" s="169">
        <v>147.06062860999995</v>
      </c>
      <c r="CO27" s="169">
        <v>21.345462300000005</v>
      </c>
      <c r="CP27" s="169">
        <v>9.0755345000000016</v>
      </c>
      <c r="CQ27" s="169">
        <v>36.918778380000013</v>
      </c>
      <c r="CR27" s="168">
        <v>214.40040378999996</v>
      </c>
      <c r="CS27" s="169">
        <v>59.176839569999999</v>
      </c>
      <c r="CT27" s="169">
        <v>40.59525788000002</v>
      </c>
      <c r="CU27" s="169">
        <v>-16.329151459999995</v>
      </c>
      <c r="CV27" s="169">
        <v>-17.53155409999999</v>
      </c>
      <c r="CW27" s="168">
        <v>65.911391890000019</v>
      </c>
      <c r="CX27" s="170">
        <v>127.53608071000001</v>
      </c>
      <c r="CY27" s="171">
        <v>127.53608071000001</v>
      </c>
      <c r="CZ27" s="172">
        <v>2815.4291910100101</v>
      </c>
    </row>
    <row r="28" spans="1:104" ht="15" x14ac:dyDescent="0.2">
      <c r="A28" s="166" t="s">
        <v>138</v>
      </c>
      <c r="B28" s="167">
        <v>39.076955000000005</v>
      </c>
      <c r="C28" s="167">
        <v>10.689073000000004</v>
      </c>
      <c r="D28" s="167">
        <v>19.782439999999998</v>
      </c>
      <c r="E28" s="167">
        <v>11.577177999999995</v>
      </c>
      <c r="F28" s="168">
        <v>81.125646000000117</v>
      </c>
      <c r="G28" s="167">
        <v>24.478409999999993</v>
      </c>
      <c r="H28" s="167">
        <v>-28.749328000000009</v>
      </c>
      <c r="I28" s="167">
        <v>5.3618979999999974</v>
      </c>
      <c r="J28" s="167">
        <v>30.500187999999998</v>
      </c>
      <c r="K28" s="168">
        <v>31.591168</v>
      </c>
      <c r="L28" s="167">
        <v>55.663364000000016</v>
      </c>
      <c r="M28" s="167">
        <v>40.333660999999992</v>
      </c>
      <c r="N28" s="167">
        <v>256.7438544100001</v>
      </c>
      <c r="O28" s="167">
        <v>33.935552999999999</v>
      </c>
      <c r="P28" s="168">
        <v>386.6764324099999</v>
      </c>
      <c r="Q28" s="167">
        <v>53.208706010000029</v>
      </c>
      <c r="R28" s="167">
        <v>41.112658000000003</v>
      </c>
      <c r="S28" s="167">
        <v>28.361761000000001</v>
      </c>
      <c r="T28" s="167">
        <v>27.151636000000007</v>
      </c>
      <c r="U28" s="168">
        <v>149.83476100999982</v>
      </c>
      <c r="V28" s="167">
        <v>29.992653000000026</v>
      </c>
      <c r="W28" s="167">
        <v>29.886600999999992</v>
      </c>
      <c r="X28" s="167">
        <v>4.8255900000000036</v>
      </c>
      <c r="Y28" s="167">
        <v>75.547804999999968</v>
      </c>
      <c r="Z28" s="168">
        <v>140.25264900000005</v>
      </c>
      <c r="AA28" s="167">
        <v>110.31687799999989</v>
      </c>
      <c r="AB28" s="167">
        <v>36.009405999999991</v>
      </c>
      <c r="AC28" s="167">
        <v>20.76022399999999</v>
      </c>
      <c r="AD28" s="167">
        <v>67.189992000000018</v>
      </c>
      <c r="AE28" s="168">
        <v>234.27649999999966</v>
      </c>
      <c r="AF28" s="167">
        <v>48.359878999999957</v>
      </c>
      <c r="AG28" s="167">
        <v>42.731179000000004</v>
      </c>
      <c r="AH28" s="167">
        <v>9.3909291399999955</v>
      </c>
      <c r="AI28" s="167">
        <v>4.4133090000000026</v>
      </c>
      <c r="AJ28" s="168">
        <v>104.89529613999991</v>
      </c>
      <c r="AK28" s="167">
        <v>54.678601</v>
      </c>
      <c r="AL28" s="167">
        <v>50.147188</v>
      </c>
      <c r="AM28" s="167">
        <v>10.414112999999999</v>
      </c>
      <c r="AN28" s="167">
        <v>29.125299000000005</v>
      </c>
      <c r="AO28" s="168">
        <v>144.36520099999998</v>
      </c>
      <c r="AP28" s="167">
        <v>97.287996000000007</v>
      </c>
      <c r="AQ28" s="167">
        <v>38.460856450000009</v>
      </c>
      <c r="AR28" s="167">
        <v>84.389803000000043</v>
      </c>
      <c r="AS28" s="167">
        <v>57.625997869999999</v>
      </c>
      <c r="AT28" s="168">
        <v>277.76465331999947</v>
      </c>
      <c r="AU28" s="167">
        <v>97.130154780000026</v>
      </c>
      <c r="AV28" s="167">
        <v>23.927529999999983</v>
      </c>
      <c r="AW28" s="167">
        <v>23.424979000000004</v>
      </c>
      <c r="AX28" s="167">
        <v>30.333138879999964</v>
      </c>
      <c r="AY28" s="168">
        <v>174.81580265999986</v>
      </c>
      <c r="AZ28" s="167">
        <v>17.277124340000015</v>
      </c>
      <c r="BA28" s="167">
        <v>64.120170719999962</v>
      </c>
      <c r="BB28" s="167">
        <v>10.200744839999999</v>
      </c>
      <c r="BC28" s="167">
        <v>56.883806000000014</v>
      </c>
      <c r="BD28" s="168">
        <v>148.4818458999998</v>
      </c>
      <c r="BE28" s="167">
        <v>98.831870000000109</v>
      </c>
      <c r="BF28" s="167">
        <v>55.760576430000008</v>
      </c>
      <c r="BG28" s="167">
        <v>33.162172390000038</v>
      </c>
      <c r="BH28" s="167">
        <v>34.249526999999993</v>
      </c>
      <c r="BI28" s="168">
        <v>222.00414581999985</v>
      </c>
      <c r="BJ28" s="167">
        <v>96.531871090000038</v>
      </c>
      <c r="BK28" s="167">
        <v>85.564040000000006</v>
      </c>
      <c r="BL28" s="167">
        <v>37.415627749999999</v>
      </c>
      <c r="BM28" s="167">
        <v>17.685623479999986</v>
      </c>
      <c r="BN28" s="168">
        <v>237.19716232000027</v>
      </c>
      <c r="BO28" s="167">
        <v>67.271202649999921</v>
      </c>
      <c r="BP28" s="167">
        <v>151.32564643999993</v>
      </c>
      <c r="BQ28" s="167">
        <v>22.213331590000006</v>
      </c>
      <c r="BR28" s="167">
        <v>195.76109427999987</v>
      </c>
      <c r="BS28" s="168">
        <v>436.57127496000055</v>
      </c>
      <c r="BT28" s="167">
        <v>100.88502224000007</v>
      </c>
      <c r="BU28" s="167">
        <v>243.28066096999973</v>
      </c>
      <c r="BV28" s="167">
        <v>-19.339045649999974</v>
      </c>
      <c r="BW28" s="167">
        <v>300.61125116000017</v>
      </c>
      <c r="BX28" s="168">
        <v>625.43788871999971</v>
      </c>
      <c r="BY28" s="167">
        <v>248.01165504999975</v>
      </c>
      <c r="BZ28" s="167">
        <v>63.703363449999998</v>
      </c>
      <c r="CA28" s="167">
        <v>33.19033215999999</v>
      </c>
      <c r="CB28" s="167">
        <v>56.259016849999995</v>
      </c>
      <c r="CC28" s="168">
        <v>401.16436750999986</v>
      </c>
      <c r="CD28" s="167">
        <v>112.06482673000001</v>
      </c>
      <c r="CE28" s="167">
        <v>132.69197527</v>
      </c>
      <c r="CF28" s="167">
        <v>117.29080904999996</v>
      </c>
      <c r="CG28" s="167">
        <v>78.118337919999973</v>
      </c>
      <c r="CH28" s="168">
        <v>440.16594896999982</v>
      </c>
      <c r="CI28" s="169">
        <v>124.90692996000001</v>
      </c>
      <c r="CJ28" s="169">
        <v>80.232370469999978</v>
      </c>
      <c r="CK28" s="169">
        <v>86.678100090000015</v>
      </c>
      <c r="CL28" s="169">
        <v>140.7992057699999</v>
      </c>
      <c r="CM28" s="168">
        <v>432.61660628999982</v>
      </c>
      <c r="CN28" s="169">
        <v>119.23437412000003</v>
      </c>
      <c r="CO28" s="169">
        <v>161.73489092999998</v>
      </c>
      <c r="CP28" s="169">
        <v>203.57540766999998</v>
      </c>
      <c r="CQ28" s="169">
        <v>274.60930200999985</v>
      </c>
      <c r="CR28" s="168">
        <v>759.15397472999985</v>
      </c>
      <c r="CS28" s="169">
        <v>139.95244540999994</v>
      </c>
      <c r="CT28" s="169">
        <v>293.37782133999974</v>
      </c>
      <c r="CU28" s="169">
        <v>-73.968236939999983</v>
      </c>
      <c r="CV28" s="169">
        <v>48.917911539999999</v>
      </c>
      <c r="CW28" s="168">
        <v>408.27994134999994</v>
      </c>
      <c r="CX28" s="170">
        <v>140.20364700999994</v>
      </c>
      <c r="CY28" s="171">
        <v>140.20364700999994</v>
      </c>
      <c r="CZ28" s="172">
        <v>5976.8749131200339</v>
      </c>
    </row>
    <row r="29" spans="1:104" ht="15" x14ac:dyDescent="0.2">
      <c r="A29" s="166" t="s">
        <v>126</v>
      </c>
      <c r="B29" s="167">
        <v>152.69761299999999</v>
      </c>
      <c r="C29" s="167">
        <v>54.21945539999998</v>
      </c>
      <c r="D29" s="167">
        <v>2.5836490000000332</v>
      </c>
      <c r="E29" s="167">
        <v>272.19641299999995</v>
      </c>
      <c r="F29" s="168">
        <v>481.69713039999942</v>
      </c>
      <c r="G29" s="167">
        <v>258.03870000000006</v>
      </c>
      <c r="H29" s="167">
        <v>99.664928999999944</v>
      </c>
      <c r="I29" s="167">
        <v>66.529038</v>
      </c>
      <c r="J29" s="167">
        <v>86.984100999999967</v>
      </c>
      <c r="K29" s="168">
        <v>511.21676800000063</v>
      </c>
      <c r="L29" s="167">
        <v>121.92221399999995</v>
      </c>
      <c r="M29" s="167">
        <v>262.27248100000008</v>
      </c>
      <c r="N29" s="167">
        <v>368.40803700000026</v>
      </c>
      <c r="O29" s="167">
        <v>377.26599699999969</v>
      </c>
      <c r="P29" s="168">
        <v>1129.8687290000003</v>
      </c>
      <c r="Q29" s="167">
        <v>88.611797999999965</v>
      </c>
      <c r="R29" s="167">
        <v>147.13844499999996</v>
      </c>
      <c r="S29" s="167">
        <v>310.01915300000002</v>
      </c>
      <c r="T29" s="167">
        <v>339.03080599999987</v>
      </c>
      <c r="U29" s="168">
        <v>884.80020199999933</v>
      </c>
      <c r="V29" s="167">
        <v>172.29588100000004</v>
      </c>
      <c r="W29" s="167">
        <v>284.283659</v>
      </c>
      <c r="X29" s="167">
        <v>158.53142500000004</v>
      </c>
      <c r="Y29" s="167">
        <v>208.83802010999992</v>
      </c>
      <c r="Z29" s="168">
        <v>823.94898511000099</v>
      </c>
      <c r="AA29" s="167">
        <v>257.76852799999989</v>
      </c>
      <c r="AB29" s="167">
        <v>147.81241800000004</v>
      </c>
      <c r="AC29" s="167">
        <v>202.69977200000028</v>
      </c>
      <c r="AD29" s="167">
        <v>233.24955799999981</v>
      </c>
      <c r="AE29" s="168">
        <v>841.53027599999859</v>
      </c>
      <c r="AF29" s="167">
        <v>159.12251599999999</v>
      </c>
      <c r="AG29" s="167">
        <v>264.86596000000009</v>
      </c>
      <c r="AH29" s="167">
        <v>152.11979899999994</v>
      </c>
      <c r="AI29" s="167">
        <v>66.04373899999996</v>
      </c>
      <c r="AJ29" s="168">
        <v>642.15201399999853</v>
      </c>
      <c r="AK29" s="167">
        <v>177.52775900000012</v>
      </c>
      <c r="AL29" s="167">
        <v>174.89003400000013</v>
      </c>
      <c r="AM29" s="167">
        <v>88.090935999999985</v>
      </c>
      <c r="AN29" s="167">
        <v>167.76873499999999</v>
      </c>
      <c r="AO29" s="168">
        <v>608.2774640000008</v>
      </c>
      <c r="AP29" s="167">
        <v>262.65656800000039</v>
      </c>
      <c r="AQ29" s="167">
        <v>87.878225999999941</v>
      </c>
      <c r="AR29" s="167">
        <v>187.14210699999995</v>
      </c>
      <c r="AS29" s="167">
        <v>128.61334699999995</v>
      </c>
      <c r="AT29" s="168">
        <v>666.29024799999877</v>
      </c>
      <c r="AU29" s="167">
        <v>153.50654999999992</v>
      </c>
      <c r="AV29" s="167">
        <v>162.04501300000001</v>
      </c>
      <c r="AW29" s="167">
        <v>85.975945999999936</v>
      </c>
      <c r="AX29" s="167">
        <v>181.55553599999999</v>
      </c>
      <c r="AY29" s="168">
        <v>583.08304500000031</v>
      </c>
      <c r="AZ29" s="167">
        <v>164.04476200000016</v>
      </c>
      <c r="BA29" s="167">
        <v>93.211628720000078</v>
      </c>
      <c r="BB29" s="167">
        <v>35.964736000000009</v>
      </c>
      <c r="BC29" s="167">
        <v>87.989168000000006</v>
      </c>
      <c r="BD29" s="168">
        <v>381.21029472000015</v>
      </c>
      <c r="BE29" s="167">
        <v>176.17149599999988</v>
      </c>
      <c r="BF29" s="167">
        <v>187.18314300000011</v>
      </c>
      <c r="BG29" s="167">
        <v>177.884882</v>
      </c>
      <c r="BH29" s="167">
        <v>209.96136999999999</v>
      </c>
      <c r="BI29" s="168">
        <v>751.2008910000003</v>
      </c>
      <c r="BJ29" s="167">
        <v>114.62966169999993</v>
      </c>
      <c r="BK29" s="167">
        <v>217.15935453999984</v>
      </c>
      <c r="BL29" s="167">
        <v>96.771442230000034</v>
      </c>
      <c r="BM29" s="167">
        <v>218.47868899999983</v>
      </c>
      <c r="BN29" s="168">
        <v>647.0391474700001</v>
      </c>
      <c r="BO29" s="167">
        <v>149.76959329000016</v>
      </c>
      <c r="BP29" s="167">
        <v>215.30715894999997</v>
      </c>
      <c r="BQ29" s="167">
        <v>100.12077317999992</v>
      </c>
      <c r="BR29" s="167">
        <v>74.117806999999942</v>
      </c>
      <c r="BS29" s="168">
        <v>539.31533242000012</v>
      </c>
      <c r="BT29" s="167">
        <v>248.47702997999986</v>
      </c>
      <c r="BU29" s="167">
        <v>1161.6094218999997</v>
      </c>
      <c r="BV29" s="167">
        <v>-35.329645360000001</v>
      </c>
      <c r="BW29" s="167">
        <v>430.85420798000041</v>
      </c>
      <c r="BX29" s="168">
        <v>1805.6110145000007</v>
      </c>
      <c r="BY29" s="167">
        <v>284.60953408000012</v>
      </c>
      <c r="BZ29" s="167">
        <v>977.51512755000044</v>
      </c>
      <c r="CA29" s="167">
        <v>25.885405939999952</v>
      </c>
      <c r="CB29" s="167">
        <v>330.45247594999995</v>
      </c>
      <c r="CC29" s="168">
        <v>1618.4625435199991</v>
      </c>
      <c r="CD29" s="167">
        <v>486.75144527999987</v>
      </c>
      <c r="CE29" s="167">
        <v>169.09198840000002</v>
      </c>
      <c r="CF29" s="167">
        <v>462.61606139999969</v>
      </c>
      <c r="CG29" s="167">
        <v>244.11369167000001</v>
      </c>
      <c r="CH29" s="168">
        <v>1362.5731867500008</v>
      </c>
      <c r="CI29" s="169">
        <v>168.56736730999992</v>
      </c>
      <c r="CJ29" s="169">
        <v>-51.93338829999999</v>
      </c>
      <c r="CK29" s="169">
        <v>141.98015258999996</v>
      </c>
      <c r="CL29" s="169">
        <v>920.41947511000012</v>
      </c>
      <c r="CM29" s="168">
        <v>1179.0336067099995</v>
      </c>
      <c r="CN29" s="169">
        <v>472.92037023000006</v>
      </c>
      <c r="CO29" s="169">
        <v>545.01031262000026</v>
      </c>
      <c r="CP29" s="169">
        <v>458.92200029999992</v>
      </c>
      <c r="CQ29" s="169">
        <v>1167.6666812600008</v>
      </c>
      <c r="CR29" s="168">
        <v>2644.5193644100023</v>
      </c>
      <c r="CS29" s="169">
        <v>616.13139939999996</v>
      </c>
      <c r="CT29" s="169">
        <v>911.44642758000009</v>
      </c>
      <c r="CU29" s="169">
        <v>929.58881642000017</v>
      </c>
      <c r="CV29" s="169">
        <v>559.46975705999978</v>
      </c>
      <c r="CW29" s="168">
        <v>3016.6364004599964</v>
      </c>
      <c r="CX29" s="170">
        <v>145.34103878999991</v>
      </c>
      <c r="CY29" s="171">
        <v>145.34103878999991</v>
      </c>
      <c r="CZ29" s="172">
        <v>21263.807682260089</v>
      </c>
    </row>
    <row r="30" spans="1:104" ht="15" x14ac:dyDescent="0.2">
      <c r="A30" s="166" t="s">
        <v>136</v>
      </c>
      <c r="B30" s="167">
        <v>12.964528</v>
      </c>
      <c r="C30" s="167">
        <v>11.057278</v>
      </c>
      <c r="D30" s="167">
        <v>54.349114000000007</v>
      </c>
      <c r="E30" s="167">
        <v>87.694077999999976</v>
      </c>
      <c r="F30" s="168">
        <v>166.0649980000002</v>
      </c>
      <c r="G30" s="167">
        <v>39.107016999999999</v>
      </c>
      <c r="H30" s="167">
        <v>11.839078000000008</v>
      </c>
      <c r="I30" s="167">
        <v>23.733758000000002</v>
      </c>
      <c r="J30" s="167">
        <v>36.754754999999996</v>
      </c>
      <c r="K30" s="168">
        <v>111.43460799999995</v>
      </c>
      <c r="L30" s="167">
        <v>29.57189600000001</v>
      </c>
      <c r="M30" s="167">
        <v>107.85486300000002</v>
      </c>
      <c r="N30" s="167">
        <v>95.775482999999952</v>
      </c>
      <c r="O30" s="167">
        <v>55.653206999999988</v>
      </c>
      <c r="P30" s="168">
        <v>288.85544899999968</v>
      </c>
      <c r="Q30" s="167">
        <v>17.712146999999998</v>
      </c>
      <c r="R30" s="167">
        <v>32.523372999999999</v>
      </c>
      <c r="S30" s="167">
        <v>43.226442999999996</v>
      </c>
      <c r="T30" s="167">
        <v>79.058573000000024</v>
      </c>
      <c r="U30" s="168">
        <v>172.52053600000011</v>
      </c>
      <c r="V30" s="167">
        <v>43.01114400000003</v>
      </c>
      <c r="W30" s="167">
        <v>15.782135999999998</v>
      </c>
      <c r="X30" s="167">
        <v>160.29126500000001</v>
      </c>
      <c r="Y30" s="167">
        <v>87.32362999999998</v>
      </c>
      <c r="Z30" s="168">
        <v>306.40817499999991</v>
      </c>
      <c r="AA30" s="167">
        <v>61.562275999999983</v>
      </c>
      <c r="AB30" s="167">
        <v>9.9498010000000008</v>
      </c>
      <c r="AC30" s="167">
        <v>24.892337000000001</v>
      </c>
      <c r="AD30" s="167">
        <v>-178.77296299999998</v>
      </c>
      <c r="AE30" s="168">
        <v>-82.368548999999987</v>
      </c>
      <c r="AF30" s="167">
        <v>54.679681999999985</v>
      </c>
      <c r="AG30" s="167">
        <v>13.846335999999992</v>
      </c>
      <c r="AH30" s="167">
        <v>2.9493720000000012</v>
      </c>
      <c r="AI30" s="167">
        <v>5.1553110000000011</v>
      </c>
      <c r="AJ30" s="168">
        <v>76.630700999999959</v>
      </c>
      <c r="AK30" s="167">
        <v>28.621566000000012</v>
      </c>
      <c r="AL30" s="167">
        <v>-48.434898999999994</v>
      </c>
      <c r="AM30" s="167">
        <v>-3.0988330000000035</v>
      </c>
      <c r="AN30" s="167">
        <v>33.686546000000021</v>
      </c>
      <c r="AO30" s="168">
        <v>10.774379999999963</v>
      </c>
      <c r="AP30" s="167">
        <v>56.231209000000028</v>
      </c>
      <c r="AQ30" s="167">
        <v>20.041603999999996</v>
      </c>
      <c r="AR30" s="167">
        <v>154.90655799999999</v>
      </c>
      <c r="AS30" s="167">
        <v>190.43823100000006</v>
      </c>
      <c r="AT30" s="168">
        <v>421.61760199999992</v>
      </c>
      <c r="AU30" s="167">
        <v>71.170467999999943</v>
      </c>
      <c r="AV30" s="167">
        <v>120.15827800000002</v>
      </c>
      <c r="AW30" s="167">
        <v>122.31696800000005</v>
      </c>
      <c r="AX30" s="167">
        <v>174.48637500000001</v>
      </c>
      <c r="AY30" s="168">
        <v>488.13208899999944</v>
      </c>
      <c r="AZ30" s="167">
        <v>25.277679999999993</v>
      </c>
      <c r="BA30" s="167">
        <v>39.665061999999999</v>
      </c>
      <c r="BB30" s="167">
        <v>49.749401390000017</v>
      </c>
      <c r="BC30" s="167">
        <v>12.676685999999997</v>
      </c>
      <c r="BD30" s="168">
        <v>127.3688293900001</v>
      </c>
      <c r="BE30" s="167">
        <v>53.154603000000002</v>
      </c>
      <c r="BF30" s="167">
        <v>53.842683999999998</v>
      </c>
      <c r="BG30" s="167">
        <v>175.50306599999999</v>
      </c>
      <c r="BH30" s="167">
        <v>130.44004239999998</v>
      </c>
      <c r="BI30" s="168">
        <v>412.94039540000017</v>
      </c>
      <c r="BJ30" s="167">
        <v>137.39630785999992</v>
      </c>
      <c r="BK30" s="167">
        <v>73.396801999999923</v>
      </c>
      <c r="BL30" s="167">
        <v>5.7580520000000135</v>
      </c>
      <c r="BM30" s="167">
        <v>11.31066800000001</v>
      </c>
      <c r="BN30" s="168">
        <v>227.86182986000023</v>
      </c>
      <c r="BO30" s="167">
        <v>88.591651570000025</v>
      </c>
      <c r="BP30" s="167">
        <v>14.897620119999988</v>
      </c>
      <c r="BQ30" s="167">
        <v>58.387023000000013</v>
      </c>
      <c r="BR30" s="167">
        <v>106.51252158000007</v>
      </c>
      <c r="BS30" s="168">
        <v>268.38881627000018</v>
      </c>
      <c r="BT30" s="167">
        <v>57.574077150000022</v>
      </c>
      <c r="BU30" s="167">
        <v>116.51397838999995</v>
      </c>
      <c r="BV30" s="167">
        <v>-6.8545509999999998</v>
      </c>
      <c r="BW30" s="167">
        <v>280.18348035999975</v>
      </c>
      <c r="BX30" s="168">
        <v>447.41698489999976</v>
      </c>
      <c r="BY30" s="167">
        <v>31.93962484</v>
      </c>
      <c r="BZ30" s="167">
        <v>-17.798568909999997</v>
      </c>
      <c r="CA30" s="167">
        <v>39.246277039999995</v>
      </c>
      <c r="CB30" s="167">
        <v>21.785445020000004</v>
      </c>
      <c r="CC30" s="168">
        <v>75.17277799</v>
      </c>
      <c r="CD30" s="167">
        <v>59.168621509999987</v>
      </c>
      <c r="CE30" s="167">
        <v>47.590656419999966</v>
      </c>
      <c r="CF30" s="167">
        <v>96.435886960000047</v>
      </c>
      <c r="CG30" s="167">
        <v>14.85641214</v>
      </c>
      <c r="CH30" s="168">
        <v>218.05157702999983</v>
      </c>
      <c r="CI30" s="169">
        <v>69.973100060000021</v>
      </c>
      <c r="CJ30" s="169">
        <v>121.24469320999999</v>
      </c>
      <c r="CK30" s="169">
        <v>21.83993005</v>
      </c>
      <c r="CL30" s="169">
        <v>53.373989099999996</v>
      </c>
      <c r="CM30" s="168">
        <v>266.43171241999988</v>
      </c>
      <c r="CN30" s="169">
        <v>17.830815959999992</v>
      </c>
      <c r="CO30" s="169">
        <v>5.4579671500000027</v>
      </c>
      <c r="CP30" s="169">
        <v>27.398509000000008</v>
      </c>
      <c r="CQ30" s="169">
        <v>42.565722309999991</v>
      </c>
      <c r="CR30" s="168">
        <v>93.253014419999985</v>
      </c>
      <c r="CS30" s="169">
        <v>88.569194109999984</v>
      </c>
      <c r="CT30" s="169">
        <v>47.271983280000001</v>
      </c>
      <c r="CU30" s="169">
        <v>-27.549190209999985</v>
      </c>
      <c r="CV30" s="169">
        <v>61.464170770000003</v>
      </c>
      <c r="CW30" s="168">
        <v>169.75615795000004</v>
      </c>
      <c r="CX30" s="170">
        <v>176.37944081999996</v>
      </c>
      <c r="CY30" s="171">
        <v>176.37944081999996</v>
      </c>
      <c r="CZ30" s="172">
        <v>4443.0915254500032</v>
      </c>
    </row>
    <row r="31" spans="1:104" ht="15" x14ac:dyDescent="0.2">
      <c r="A31" s="166" t="s">
        <v>135</v>
      </c>
      <c r="B31" s="167">
        <v>5.9104959999999966</v>
      </c>
      <c r="C31" s="167">
        <v>15.536382</v>
      </c>
      <c r="D31" s="167">
        <v>15.236853999999999</v>
      </c>
      <c r="E31" s="167">
        <v>-0.66946508000000016</v>
      </c>
      <c r="F31" s="168">
        <v>36.014266919999983</v>
      </c>
      <c r="G31" s="167">
        <v>18.687670999999995</v>
      </c>
      <c r="H31" s="167">
        <v>-8.5115920000000074</v>
      </c>
      <c r="I31" s="167">
        <v>13.734499220000002</v>
      </c>
      <c r="J31" s="167">
        <v>25.494832299999992</v>
      </c>
      <c r="K31" s="168">
        <v>49.405410520000032</v>
      </c>
      <c r="L31" s="167">
        <v>21.203844999999991</v>
      </c>
      <c r="M31" s="167">
        <v>19.619699149999999</v>
      </c>
      <c r="N31" s="167">
        <v>146.96406671999998</v>
      </c>
      <c r="O31" s="167">
        <v>27.96170214</v>
      </c>
      <c r="P31" s="168">
        <v>215.74931300999995</v>
      </c>
      <c r="Q31" s="167">
        <v>44.71053100000001</v>
      </c>
      <c r="R31" s="167">
        <v>50.189678999999998</v>
      </c>
      <c r="S31" s="167">
        <v>79.538060000000016</v>
      </c>
      <c r="T31" s="167">
        <v>127.41088199999997</v>
      </c>
      <c r="U31" s="168">
        <v>301.84915199999995</v>
      </c>
      <c r="V31" s="167">
        <v>25.41219899999999</v>
      </c>
      <c r="W31" s="167">
        <v>18.916121000000011</v>
      </c>
      <c r="X31" s="167">
        <v>42.814150999999995</v>
      </c>
      <c r="Y31" s="167">
        <v>71.95823399999999</v>
      </c>
      <c r="Z31" s="168">
        <v>159.10070500000015</v>
      </c>
      <c r="AA31" s="167">
        <v>129.95840000000004</v>
      </c>
      <c r="AB31" s="167">
        <v>18.354881999999993</v>
      </c>
      <c r="AC31" s="167">
        <v>29.601353999999994</v>
      </c>
      <c r="AD31" s="167">
        <v>40.36311599999997</v>
      </c>
      <c r="AE31" s="168">
        <v>218.27775200000013</v>
      </c>
      <c r="AF31" s="167">
        <v>70.327190999999999</v>
      </c>
      <c r="AG31" s="167">
        <v>22.001990000000013</v>
      </c>
      <c r="AH31" s="167">
        <v>13.191084999999987</v>
      </c>
      <c r="AI31" s="167">
        <v>131.55975996000004</v>
      </c>
      <c r="AJ31" s="168">
        <v>237.08002595999992</v>
      </c>
      <c r="AK31" s="167">
        <v>55.733536990000012</v>
      </c>
      <c r="AL31" s="167">
        <v>23.926114439999992</v>
      </c>
      <c r="AM31" s="167">
        <v>11.893276</v>
      </c>
      <c r="AN31" s="167">
        <v>71.024786230000132</v>
      </c>
      <c r="AO31" s="168">
        <v>162.57771366000011</v>
      </c>
      <c r="AP31" s="167">
        <v>104.67047199999999</v>
      </c>
      <c r="AQ31" s="167">
        <v>25.001414</v>
      </c>
      <c r="AR31" s="167">
        <v>-38.140692920000014</v>
      </c>
      <c r="AS31" s="167">
        <v>20.597454170000002</v>
      </c>
      <c r="AT31" s="168">
        <v>112.12864724999991</v>
      </c>
      <c r="AU31" s="167">
        <v>39.127578999999983</v>
      </c>
      <c r="AV31" s="167">
        <v>58.682518999999999</v>
      </c>
      <c r="AW31" s="167">
        <v>455.11451079</v>
      </c>
      <c r="AX31" s="167">
        <v>21.55723399999999</v>
      </c>
      <c r="AY31" s="168">
        <v>574.48184278999918</v>
      </c>
      <c r="AZ31" s="167">
        <v>17.239294779999994</v>
      </c>
      <c r="BA31" s="167">
        <v>68.097309999999979</v>
      </c>
      <c r="BB31" s="167">
        <v>9.0327109999999919</v>
      </c>
      <c r="BC31" s="167">
        <v>41.149736439999984</v>
      </c>
      <c r="BD31" s="168">
        <v>135.51905222000011</v>
      </c>
      <c r="BE31" s="167">
        <v>115.81192100000003</v>
      </c>
      <c r="BF31" s="167">
        <v>33.744638289999983</v>
      </c>
      <c r="BG31" s="167">
        <v>-7.2203830000000142</v>
      </c>
      <c r="BH31" s="167">
        <v>-3.666597999999984</v>
      </c>
      <c r="BI31" s="168">
        <v>138.66957829000006</v>
      </c>
      <c r="BJ31" s="167">
        <v>69.374392810000018</v>
      </c>
      <c r="BK31" s="167">
        <v>61.016442169999969</v>
      </c>
      <c r="BL31" s="167">
        <v>46.274186000000007</v>
      </c>
      <c r="BM31" s="167">
        <v>22.177513000000019</v>
      </c>
      <c r="BN31" s="168">
        <v>198.84253398000004</v>
      </c>
      <c r="BO31" s="167">
        <v>65.711493039999965</v>
      </c>
      <c r="BP31" s="167">
        <v>33.519006980000022</v>
      </c>
      <c r="BQ31" s="167">
        <v>28.211993999999997</v>
      </c>
      <c r="BR31" s="167">
        <v>36.104914699999966</v>
      </c>
      <c r="BS31" s="168">
        <v>163.54740872000022</v>
      </c>
      <c r="BT31" s="167">
        <v>128.81211064000001</v>
      </c>
      <c r="BU31" s="167">
        <v>666.07084229999896</v>
      </c>
      <c r="BV31" s="167">
        <v>35.021228329999978</v>
      </c>
      <c r="BW31" s="167">
        <v>256.80074321999996</v>
      </c>
      <c r="BX31" s="168">
        <v>1086.7049244900038</v>
      </c>
      <c r="BY31" s="167">
        <v>176.31298352999983</v>
      </c>
      <c r="BZ31" s="167">
        <v>183.92501269000019</v>
      </c>
      <c r="CA31" s="167">
        <v>116.59766099999999</v>
      </c>
      <c r="CB31" s="167">
        <v>2.6087542200000042</v>
      </c>
      <c r="CC31" s="168">
        <v>479.44441144000001</v>
      </c>
      <c r="CD31" s="167">
        <v>72.058007070000045</v>
      </c>
      <c r="CE31" s="167">
        <v>57.045688009999999</v>
      </c>
      <c r="CF31" s="167">
        <v>20.49233534</v>
      </c>
      <c r="CG31" s="167">
        <v>17.846541850000001</v>
      </c>
      <c r="CH31" s="168">
        <v>167.44257226999986</v>
      </c>
      <c r="CI31" s="169">
        <v>79.506154230000021</v>
      </c>
      <c r="CJ31" s="169">
        <v>12.35729487</v>
      </c>
      <c r="CK31" s="169">
        <v>26.308892729999993</v>
      </c>
      <c r="CL31" s="169">
        <v>62.254699829999986</v>
      </c>
      <c r="CM31" s="168">
        <v>180.42704165999996</v>
      </c>
      <c r="CN31" s="169">
        <v>45.013049990000006</v>
      </c>
      <c r="CO31" s="169">
        <v>337.53125039999998</v>
      </c>
      <c r="CP31" s="169">
        <v>39.677035990000014</v>
      </c>
      <c r="CQ31" s="169">
        <v>-13.17667455</v>
      </c>
      <c r="CR31" s="168">
        <v>409.04466183000005</v>
      </c>
      <c r="CS31" s="169">
        <v>54.358917420000019</v>
      </c>
      <c r="CT31" s="169">
        <v>18.935627049999987</v>
      </c>
      <c r="CU31" s="169">
        <v>374.58171455000007</v>
      </c>
      <c r="CV31" s="169">
        <v>-31.163807470000016</v>
      </c>
      <c r="CW31" s="168">
        <v>416.71245155000003</v>
      </c>
      <c r="CX31" s="170">
        <v>185.61599747999992</v>
      </c>
      <c r="CY31" s="171">
        <v>185.61599747999992</v>
      </c>
      <c r="CZ31" s="172">
        <v>5628.6354630400037</v>
      </c>
    </row>
    <row r="32" spans="1:104" ht="15" x14ac:dyDescent="0.2">
      <c r="A32" s="166" t="s">
        <v>116</v>
      </c>
      <c r="B32" s="167">
        <v>148.13035099999996</v>
      </c>
      <c r="C32" s="167">
        <v>192.47250199999985</v>
      </c>
      <c r="D32" s="167">
        <v>65.243877999999853</v>
      </c>
      <c r="E32" s="167">
        <v>176.7301910000001</v>
      </c>
      <c r="F32" s="168">
        <v>582.57692199999849</v>
      </c>
      <c r="G32" s="167">
        <v>294.40374200000019</v>
      </c>
      <c r="H32" s="167">
        <v>265.6835199999997</v>
      </c>
      <c r="I32" s="167">
        <v>187.27602199999998</v>
      </c>
      <c r="J32" s="167">
        <v>270.1985029999999</v>
      </c>
      <c r="K32" s="168">
        <v>1017.5617870000008</v>
      </c>
      <c r="L32" s="167">
        <v>188.82838800000022</v>
      </c>
      <c r="M32" s="167">
        <v>148.08694699999992</v>
      </c>
      <c r="N32" s="167">
        <v>340.36913400000009</v>
      </c>
      <c r="O32" s="167">
        <v>295.84144599999985</v>
      </c>
      <c r="P32" s="168">
        <v>973.12591499999928</v>
      </c>
      <c r="Q32" s="167">
        <v>225.95425300000002</v>
      </c>
      <c r="R32" s="167">
        <v>205.30864799999986</v>
      </c>
      <c r="S32" s="167">
        <v>382.19130400000012</v>
      </c>
      <c r="T32" s="167">
        <v>283.66973299999978</v>
      </c>
      <c r="U32" s="168">
        <v>1097.1239380000004</v>
      </c>
      <c r="V32" s="167">
        <v>118.66711300000001</v>
      </c>
      <c r="W32" s="167">
        <v>423.24722100000014</v>
      </c>
      <c r="X32" s="167">
        <v>204.36758799999964</v>
      </c>
      <c r="Y32" s="167">
        <v>265.24361600000003</v>
      </c>
      <c r="Z32" s="168">
        <v>1011.5255380000007</v>
      </c>
      <c r="AA32" s="167">
        <v>216.33416000000005</v>
      </c>
      <c r="AB32" s="167">
        <v>147.41513000000003</v>
      </c>
      <c r="AC32" s="167">
        <v>151.47486800000004</v>
      </c>
      <c r="AD32" s="167">
        <v>286.74365400000011</v>
      </c>
      <c r="AE32" s="168">
        <v>801.96781199999828</v>
      </c>
      <c r="AF32" s="167">
        <v>161.40413699999991</v>
      </c>
      <c r="AG32" s="167">
        <v>288.78813500000001</v>
      </c>
      <c r="AH32" s="167">
        <v>205.24347600000004</v>
      </c>
      <c r="AI32" s="167">
        <v>312.37014699999986</v>
      </c>
      <c r="AJ32" s="168">
        <v>967.80589499999917</v>
      </c>
      <c r="AK32" s="167">
        <v>155.27157199999991</v>
      </c>
      <c r="AL32" s="167">
        <v>260.50806700000044</v>
      </c>
      <c r="AM32" s="167">
        <v>197.39190599999995</v>
      </c>
      <c r="AN32" s="167">
        <v>240.9221210000002</v>
      </c>
      <c r="AO32" s="168">
        <v>854.09366599999987</v>
      </c>
      <c r="AP32" s="167">
        <v>259.16959800000018</v>
      </c>
      <c r="AQ32" s="167">
        <v>196.25422800000015</v>
      </c>
      <c r="AR32" s="167">
        <v>253.335883</v>
      </c>
      <c r="AS32" s="167">
        <v>168.67590100000007</v>
      </c>
      <c r="AT32" s="168">
        <v>877.43560999999863</v>
      </c>
      <c r="AU32" s="167">
        <v>199.98696699999999</v>
      </c>
      <c r="AV32" s="167">
        <v>190.73327499999988</v>
      </c>
      <c r="AW32" s="167">
        <v>285.1996690000002</v>
      </c>
      <c r="AX32" s="167">
        <v>256.50313400000005</v>
      </c>
      <c r="AY32" s="168">
        <v>932.42304499999852</v>
      </c>
      <c r="AZ32" s="167">
        <v>268.48266543999995</v>
      </c>
      <c r="BA32" s="167">
        <v>166.56734319000003</v>
      </c>
      <c r="BB32" s="167">
        <v>28.91007459999998</v>
      </c>
      <c r="BC32" s="167">
        <v>139.20349100000013</v>
      </c>
      <c r="BD32" s="168">
        <v>603.16357422999931</v>
      </c>
      <c r="BE32" s="167">
        <v>207.4720869999999</v>
      </c>
      <c r="BF32" s="167">
        <v>187.37385199999994</v>
      </c>
      <c r="BG32" s="167">
        <v>559.42017145</v>
      </c>
      <c r="BH32" s="167">
        <v>81.609380000000101</v>
      </c>
      <c r="BI32" s="168">
        <v>1035.875490449999</v>
      </c>
      <c r="BJ32" s="167">
        <v>123.88014545999991</v>
      </c>
      <c r="BK32" s="167">
        <v>497.22426433999965</v>
      </c>
      <c r="BL32" s="167">
        <v>23.395316459999897</v>
      </c>
      <c r="BM32" s="167">
        <v>198.86915499999978</v>
      </c>
      <c r="BN32" s="168">
        <v>843.36888125999872</v>
      </c>
      <c r="BO32" s="167">
        <v>233.31817505999993</v>
      </c>
      <c r="BP32" s="167">
        <v>257.79755061000077</v>
      </c>
      <c r="BQ32" s="167">
        <v>187.72823100000005</v>
      </c>
      <c r="BR32" s="167">
        <v>368.12432899999976</v>
      </c>
      <c r="BS32" s="168">
        <v>1046.9682856700003</v>
      </c>
      <c r="BT32" s="167">
        <v>458.29867242</v>
      </c>
      <c r="BU32" s="167">
        <v>760.40449222999939</v>
      </c>
      <c r="BV32" s="167">
        <v>119.9329230199999</v>
      </c>
      <c r="BW32" s="167">
        <v>401.28730775999986</v>
      </c>
      <c r="BX32" s="168">
        <v>1739.9233954300055</v>
      </c>
      <c r="BY32" s="167">
        <v>189.7467960299999</v>
      </c>
      <c r="BZ32" s="167">
        <v>330.49140391000014</v>
      </c>
      <c r="CA32" s="167">
        <v>27.26055704000002</v>
      </c>
      <c r="CB32" s="167">
        <v>179.70750010000003</v>
      </c>
      <c r="CC32" s="168">
        <v>727.20625707999955</v>
      </c>
      <c r="CD32" s="167">
        <v>193.74454721000021</v>
      </c>
      <c r="CE32" s="167">
        <v>176.95434803999993</v>
      </c>
      <c r="CF32" s="167">
        <v>392.86978639999967</v>
      </c>
      <c r="CG32" s="167">
        <v>344.76671846999989</v>
      </c>
      <c r="CH32" s="168">
        <v>1108.3354001200003</v>
      </c>
      <c r="CI32" s="169">
        <v>230.09186804000012</v>
      </c>
      <c r="CJ32" s="169">
        <v>405.03169152000032</v>
      </c>
      <c r="CK32" s="169">
        <v>72.13274159999996</v>
      </c>
      <c r="CL32" s="169">
        <v>474.95821259000002</v>
      </c>
      <c r="CM32" s="168">
        <v>1182.2145137500008</v>
      </c>
      <c r="CN32" s="169">
        <v>453.70310007999973</v>
      </c>
      <c r="CO32" s="169">
        <v>325.12492116999999</v>
      </c>
      <c r="CP32" s="169">
        <v>424.79612007000003</v>
      </c>
      <c r="CQ32" s="169">
        <v>336.71413313999989</v>
      </c>
      <c r="CR32" s="168">
        <v>1540.3382744600012</v>
      </c>
      <c r="CS32" s="169">
        <v>504.17864152000004</v>
      </c>
      <c r="CT32" s="169">
        <v>392.03816298000004</v>
      </c>
      <c r="CU32" s="169">
        <v>133.79782195000007</v>
      </c>
      <c r="CV32" s="169">
        <v>433.01740718999991</v>
      </c>
      <c r="CW32" s="168">
        <v>1463.0320336399982</v>
      </c>
      <c r="CX32" s="170">
        <v>228.09453397999977</v>
      </c>
      <c r="CY32" s="171">
        <v>228.09453397999977</v>
      </c>
      <c r="CZ32" s="172">
        <v>20634.160768069924</v>
      </c>
    </row>
    <row r="33" spans="1:104" ht="15" x14ac:dyDescent="0.2">
      <c r="A33" s="166" t="s">
        <v>121</v>
      </c>
      <c r="B33" s="167">
        <v>88.574715999999981</v>
      </c>
      <c r="C33" s="167">
        <v>100.69924000000009</v>
      </c>
      <c r="D33" s="167">
        <v>47.356714359999948</v>
      </c>
      <c r="E33" s="167">
        <v>84.522110000000069</v>
      </c>
      <c r="F33" s="168">
        <v>321.15278036000018</v>
      </c>
      <c r="G33" s="167">
        <v>97.143634000000034</v>
      </c>
      <c r="H33" s="167">
        <v>119.64067154999996</v>
      </c>
      <c r="I33" s="167">
        <v>103.47593686000005</v>
      </c>
      <c r="J33" s="167">
        <v>330.72627969999962</v>
      </c>
      <c r="K33" s="168">
        <v>650.98652211000001</v>
      </c>
      <c r="L33" s="167">
        <v>85.115361079999929</v>
      </c>
      <c r="M33" s="167">
        <v>90.07030773999999</v>
      </c>
      <c r="N33" s="167">
        <v>243.70458793999998</v>
      </c>
      <c r="O33" s="167">
        <v>94.933677210000013</v>
      </c>
      <c r="P33" s="168">
        <v>513.82393397000021</v>
      </c>
      <c r="Q33" s="167">
        <v>107.68392514999998</v>
      </c>
      <c r="R33" s="167">
        <v>138.73486034999991</v>
      </c>
      <c r="S33" s="167">
        <v>235.74728329000007</v>
      </c>
      <c r="T33" s="167">
        <v>188.56250762000005</v>
      </c>
      <c r="U33" s="168">
        <v>670.7285764100011</v>
      </c>
      <c r="V33" s="167">
        <v>69.058015010000034</v>
      </c>
      <c r="W33" s="167">
        <v>247.72234075999995</v>
      </c>
      <c r="X33" s="167">
        <v>52.157580999999979</v>
      </c>
      <c r="Y33" s="167">
        <v>217.05354050000017</v>
      </c>
      <c r="Z33" s="168">
        <v>585.99147727000059</v>
      </c>
      <c r="AA33" s="167">
        <v>238.48357726000017</v>
      </c>
      <c r="AB33" s="167">
        <v>106.54062100000002</v>
      </c>
      <c r="AC33" s="167">
        <v>97.046970999999999</v>
      </c>
      <c r="AD33" s="167">
        <v>823.88875711000117</v>
      </c>
      <c r="AE33" s="168">
        <v>1265.9599263699999</v>
      </c>
      <c r="AF33" s="167">
        <v>210.81590799999998</v>
      </c>
      <c r="AG33" s="167">
        <v>86.931713999999985</v>
      </c>
      <c r="AH33" s="167">
        <v>83.717008000000021</v>
      </c>
      <c r="AI33" s="167">
        <v>274.40092397000006</v>
      </c>
      <c r="AJ33" s="168">
        <v>655.86555396999927</v>
      </c>
      <c r="AK33" s="167">
        <v>85.693991659999995</v>
      </c>
      <c r="AL33" s="167">
        <v>136.01887700000006</v>
      </c>
      <c r="AM33" s="167">
        <v>115.09676073000016</v>
      </c>
      <c r="AN33" s="167">
        <v>119.17020214999995</v>
      </c>
      <c r="AO33" s="168">
        <v>455.97983153999911</v>
      </c>
      <c r="AP33" s="167">
        <v>413.49598887999963</v>
      </c>
      <c r="AQ33" s="167">
        <v>178.97173617000001</v>
      </c>
      <c r="AR33" s="167">
        <v>346.47548474000018</v>
      </c>
      <c r="AS33" s="167">
        <v>21.781910900000124</v>
      </c>
      <c r="AT33" s="168">
        <v>960.72512068999924</v>
      </c>
      <c r="AU33" s="167">
        <v>244.46989336999994</v>
      </c>
      <c r="AV33" s="167">
        <v>752.21632719999866</v>
      </c>
      <c r="AW33" s="167">
        <v>237.45298575000015</v>
      </c>
      <c r="AX33" s="167">
        <v>339.80911999999978</v>
      </c>
      <c r="AY33" s="168">
        <v>1573.9483263200027</v>
      </c>
      <c r="AZ33" s="167">
        <v>326.72126295000032</v>
      </c>
      <c r="BA33" s="167">
        <v>68.405247789999933</v>
      </c>
      <c r="BB33" s="167">
        <v>-34.27357027999998</v>
      </c>
      <c r="BC33" s="167">
        <v>-3.6904331400000046</v>
      </c>
      <c r="BD33" s="168">
        <v>357.16250731999975</v>
      </c>
      <c r="BE33" s="167">
        <v>513.11447734000035</v>
      </c>
      <c r="BF33" s="167">
        <v>266.41838699999994</v>
      </c>
      <c r="BG33" s="167">
        <v>77.565604000000093</v>
      </c>
      <c r="BH33" s="167">
        <v>251.74188509999993</v>
      </c>
      <c r="BI33" s="168">
        <v>1108.8403534399986</v>
      </c>
      <c r="BJ33" s="167">
        <v>309.0769518300001</v>
      </c>
      <c r="BK33" s="167">
        <v>-29.962472059999968</v>
      </c>
      <c r="BL33" s="167">
        <v>-8.3019472399999792</v>
      </c>
      <c r="BM33" s="167">
        <v>32.093139170000001</v>
      </c>
      <c r="BN33" s="168">
        <v>302.90567169999963</v>
      </c>
      <c r="BO33" s="167">
        <v>722.39415353000061</v>
      </c>
      <c r="BP33" s="167">
        <v>41.980206579999994</v>
      </c>
      <c r="BQ33" s="167">
        <v>1.774065880000006</v>
      </c>
      <c r="BR33" s="167">
        <v>432.86523606000009</v>
      </c>
      <c r="BS33" s="168">
        <v>1199.0136620500002</v>
      </c>
      <c r="BT33" s="167">
        <v>1060.3597881599987</v>
      </c>
      <c r="BU33" s="167">
        <v>695.74540651999939</v>
      </c>
      <c r="BV33" s="167">
        <v>196.30817768000017</v>
      </c>
      <c r="BW33" s="167">
        <v>136.03672999999984</v>
      </c>
      <c r="BX33" s="168">
        <v>2088.4501023600028</v>
      </c>
      <c r="BY33" s="167">
        <v>798.95243955000001</v>
      </c>
      <c r="BZ33" s="167">
        <v>181.50687848000004</v>
      </c>
      <c r="CA33" s="167">
        <v>-48.642458620000021</v>
      </c>
      <c r="CB33" s="167">
        <v>-24.469039820000081</v>
      </c>
      <c r="CC33" s="168">
        <v>907.347819590001</v>
      </c>
      <c r="CD33" s="167">
        <v>305.52836377000017</v>
      </c>
      <c r="CE33" s="167">
        <v>87.068935070000592</v>
      </c>
      <c r="CF33" s="167">
        <v>57.518116050000017</v>
      </c>
      <c r="CG33" s="167">
        <v>154.56215297000008</v>
      </c>
      <c r="CH33" s="168">
        <v>604.67756785999927</v>
      </c>
      <c r="CI33" s="169">
        <v>135.24293257999997</v>
      </c>
      <c r="CJ33" s="169">
        <v>94.282693250000037</v>
      </c>
      <c r="CK33" s="169">
        <v>98.700074619999981</v>
      </c>
      <c r="CL33" s="169">
        <v>191.99753106999995</v>
      </c>
      <c r="CM33" s="168">
        <v>520.22323151999979</v>
      </c>
      <c r="CN33" s="169">
        <v>326.76117343000004</v>
      </c>
      <c r="CO33" s="169">
        <v>329.20446833999983</v>
      </c>
      <c r="CP33" s="169">
        <v>-136.03169078999997</v>
      </c>
      <c r="CQ33" s="169">
        <v>-268.96036264000037</v>
      </c>
      <c r="CR33" s="168">
        <v>250.97358833999976</v>
      </c>
      <c r="CS33" s="169">
        <v>474.32496900999979</v>
      </c>
      <c r="CT33" s="169">
        <v>149.87441315999999</v>
      </c>
      <c r="CU33" s="169">
        <v>-339.94662615000021</v>
      </c>
      <c r="CV33" s="169">
        <v>-179.18765641000007</v>
      </c>
      <c r="CW33" s="168">
        <v>105.06509961000017</v>
      </c>
      <c r="CX33" s="170">
        <v>265.62518602999978</v>
      </c>
      <c r="CY33" s="171">
        <v>265.62518602999978</v>
      </c>
      <c r="CZ33" s="172">
        <v>15365.446838829894</v>
      </c>
    </row>
    <row r="34" spans="1:104" ht="15" x14ac:dyDescent="0.2">
      <c r="A34" s="166" t="s">
        <v>119</v>
      </c>
      <c r="B34" s="167">
        <v>23.699909999999996</v>
      </c>
      <c r="C34" s="167">
        <v>6.9355979999999988</v>
      </c>
      <c r="D34" s="167">
        <v>2.2786020000000002</v>
      </c>
      <c r="E34" s="167">
        <v>-0.75408899999999912</v>
      </c>
      <c r="F34" s="168">
        <v>32.160021000000015</v>
      </c>
      <c r="G34" s="167">
        <v>11.519507000000003</v>
      </c>
      <c r="H34" s="167">
        <v>-3.0579399999999928</v>
      </c>
      <c r="I34" s="167">
        <v>-1.8031040000000012</v>
      </c>
      <c r="J34" s="167">
        <v>72.980214000000032</v>
      </c>
      <c r="K34" s="168">
        <v>79.638677000000044</v>
      </c>
      <c r="L34" s="167">
        <v>19.427878000000007</v>
      </c>
      <c r="M34" s="167">
        <v>9.2664149999999985</v>
      </c>
      <c r="N34" s="167">
        <v>148.00313400000007</v>
      </c>
      <c r="O34" s="167">
        <v>54.856076999999999</v>
      </c>
      <c r="P34" s="168">
        <v>231.55350400000009</v>
      </c>
      <c r="Q34" s="167">
        <v>72.067656999999983</v>
      </c>
      <c r="R34" s="167">
        <v>16.087255999999993</v>
      </c>
      <c r="S34" s="167">
        <v>81.461528000000015</v>
      </c>
      <c r="T34" s="167">
        <v>31.878738000000006</v>
      </c>
      <c r="U34" s="168">
        <v>201.49517899999987</v>
      </c>
      <c r="V34" s="167">
        <v>26.273756999999993</v>
      </c>
      <c r="W34" s="167">
        <v>23.514549000000009</v>
      </c>
      <c r="X34" s="167">
        <v>4.6759800000000018</v>
      </c>
      <c r="Y34" s="167">
        <v>85.883314999999953</v>
      </c>
      <c r="Z34" s="168">
        <v>140.34760099999994</v>
      </c>
      <c r="AA34" s="167">
        <v>142.15002700000005</v>
      </c>
      <c r="AB34" s="167">
        <v>22.023208</v>
      </c>
      <c r="AC34" s="167">
        <v>22.090392000000005</v>
      </c>
      <c r="AD34" s="167">
        <v>98.186523999999977</v>
      </c>
      <c r="AE34" s="168">
        <v>284.45015100000018</v>
      </c>
      <c r="AF34" s="167">
        <v>55.278844999999976</v>
      </c>
      <c r="AG34" s="167">
        <v>63.677057000000005</v>
      </c>
      <c r="AH34" s="167">
        <v>12.605082999999999</v>
      </c>
      <c r="AI34" s="167">
        <v>26.525752000000008</v>
      </c>
      <c r="AJ34" s="168">
        <v>158.08673699999989</v>
      </c>
      <c r="AK34" s="167">
        <v>-1.9972110000000078</v>
      </c>
      <c r="AL34" s="167">
        <v>18.480176999999994</v>
      </c>
      <c r="AM34" s="167">
        <v>41.468211000000011</v>
      </c>
      <c r="AN34" s="167">
        <v>24.457600000000014</v>
      </c>
      <c r="AO34" s="168">
        <v>82.408776999999986</v>
      </c>
      <c r="AP34" s="167">
        <v>57.169443000000044</v>
      </c>
      <c r="AQ34" s="167">
        <v>16.145905999999997</v>
      </c>
      <c r="AR34" s="167">
        <v>56.502383999999999</v>
      </c>
      <c r="AS34" s="167">
        <v>49.782665999999992</v>
      </c>
      <c r="AT34" s="168">
        <v>179.60039900000004</v>
      </c>
      <c r="AU34" s="167">
        <v>51.019397000000033</v>
      </c>
      <c r="AV34" s="167">
        <v>21.547730999999988</v>
      </c>
      <c r="AW34" s="167">
        <v>14.35962956</v>
      </c>
      <c r="AX34" s="167">
        <v>48.083886000000007</v>
      </c>
      <c r="AY34" s="168">
        <v>135.01064355999995</v>
      </c>
      <c r="AZ34" s="167">
        <v>24.721317080000016</v>
      </c>
      <c r="BA34" s="167">
        <v>49.897167190000019</v>
      </c>
      <c r="BB34" s="167">
        <v>16.099094999999998</v>
      </c>
      <c r="BC34" s="167">
        <v>-0.35144000000000974</v>
      </c>
      <c r="BD34" s="168">
        <v>90.366139269999977</v>
      </c>
      <c r="BE34" s="167">
        <v>80.573283000000018</v>
      </c>
      <c r="BF34" s="167">
        <v>55.833497000000037</v>
      </c>
      <c r="BG34" s="167">
        <v>-17.435823849999995</v>
      </c>
      <c r="BH34" s="167">
        <v>22.291531160000005</v>
      </c>
      <c r="BI34" s="168">
        <v>141.26248731000001</v>
      </c>
      <c r="BJ34" s="167">
        <v>47.242394250000004</v>
      </c>
      <c r="BK34" s="167">
        <v>159.74717899999999</v>
      </c>
      <c r="BL34" s="167">
        <v>-15.825450000000004</v>
      </c>
      <c r="BM34" s="167">
        <v>40.640276420000006</v>
      </c>
      <c r="BN34" s="168">
        <v>231.80439967000032</v>
      </c>
      <c r="BO34" s="167">
        <v>22.175014959999992</v>
      </c>
      <c r="BP34" s="167">
        <v>9.3512809800000056</v>
      </c>
      <c r="BQ34" s="167">
        <v>215.28416438000028</v>
      </c>
      <c r="BR34" s="167">
        <v>77.745167000000009</v>
      </c>
      <c r="BS34" s="168">
        <v>324.55562732000033</v>
      </c>
      <c r="BT34" s="167">
        <v>144.28361914999988</v>
      </c>
      <c r="BU34" s="167">
        <v>157.8429535299999</v>
      </c>
      <c r="BV34" s="167">
        <v>51.581702009999987</v>
      </c>
      <c r="BW34" s="167">
        <v>-30.424798039999988</v>
      </c>
      <c r="BX34" s="168">
        <v>323.28347664999973</v>
      </c>
      <c r="BY34" s="167">
        <v>206.76706731999957</v>
      </c>
      <c r="BZ34" s="167">
        <v>-26.677714270000017</v>
      </c>
      <c r="CA34" s="167">
        <v>68.155214829999878</v>
      </c>
      <c r="CB34" s="167">
        <v>-8.540920250000001</v>
      </c>
      <c r="CC34" s="168">
        <v>239.70364762999969</v>
      </c>
      <c r="CD34" s="167">
        <v>77.340845690000037</v>
      </c>
      <c r="CE34" s="167">
        <v>30.808872070000017</v>
      </c>
      <c r="CF34" s="167">
        <v>268.94403928999998</v>
      </c>
      <c r="CG34" s="167">
        <v>352.52889813000024</v>
      </c>
      <c r="CH34" s="168">
        <v>729.62265517999992</v>
      </c>
      <c r="CI34" s="169">
        <v>77.347250299999999</v>
      </c>
      <c r="CJ34" s="169">
        <v>40.055028420000014</v>
      </c>
      <c r="CK34" s="169">
        <v>55.676591739999985</v>
      </c>
      <c r="CL34" s="169">
        <v>-60.547117800000031</v>
      </c>
      <c r="CM34" s="168">
        <v>112.53175265999997</v>
      </c>
      <c r="CN34" s="169">
        <v>193.01992153000006</v>
      </c>
      <c r="CO34" s="169">
        <v>65.328077399999998</v>
      </c>
      <c r="CP34" s="169">
        <v>53.283112299999992</v>
      </c>
      <c r="CQ34" s="169">
        <v>83.172692709999993</v>
      </c>
      <c r="CR34" s="168">
        <v>394.80380394000042</v>
      </c>
      <c r="CS34" s="169">
        <v>196.47931551999994</v>
      </c>
      <c r="CT34" s="169">
        <v>25.213672380000006</v>
      </c>
      <c r="CU34" s="169">
        <v>15.183789109999999</v>
      </c>
      <c r="CV34" s="169">
        <v>286.95600653000002</v>
      </c>
      <c r="CW34" s="168">
        <v>523.83278353999992</v>
      </c>
      <c r="CX34" s="170">
        <v>302.26365291000002</v>
      </c>
      <c r="CY34" s="171">
        <v>302.26365291000002</v>
      </c>
      <c r="CZ34" s="172">
        <v>4938.7821156400096</v>
      </c>
    </row>
    <row r="35" spans="1:104" ht="15" x14ac:dyDescent="0.2">
      <c r="A35" s="166" t="s">
        <v>124</v>
      </c>
      <c r="B35" s="167">
        <v>-24.706356999999969</v>
      </c>
      <c r="C35" s="167">
        <v>112.38748599999994</v>
      </c>
      <c r="D35" s="167">
        <v>18.662636999999993</v>
      </c>
      <c r="E35" s="167">
        <v>190.13869799999998</v>
      </c>
      <c r="F35" s="168">
        <v>296.48246400000016</v>
      </c>
      <c r="G35" s="167">
        <v>120.88097499999998</v>
      </c>
      <c r="H35" s="167">
        <v>7.0317239999999979</v>
      </c>
      <c r="I35" s="167">
        <v>117.18089000000002</v>
      </c>
      <c r="J35" s="167">
        <v>136.652613</v>
      </c>
      <c r="K35" s="168">
        <v>381.74620199999987</v>
      </c>
      <c r="L35" s="167">
        <v>91.617536999999984</v>
      </c>
      <c r="M35" s="167">
        <v>132.85907999999989</v>
      </c>
      <c r="N35" s="167">
        <v>434.21466000000009</v>
      </c>
      <c r="O35" s="167">
        <v>119.24884499999996</v>
      </c>
      <c r="P35" s="168">
        <v>777.9401220000002</v>
      </c>
      <c r="Q35" s="167">
        <v>145.54505200000003</v>
      </c>
      <c r="R35" s="167">
        <v>206.15397899999985</v>
      </c>
      <c r="S35" s="167">
        <v>174.84588999999994</v>
      </c>
      <c r="T35" s="167">
        <v>182.15732999999994</v>
      </c>
      <c r="U35" s="168">
        <v>708.70225100000016</v>
      </c>
      <c r="V35" s="167">
        <v>117.25171699999997</v>
      </c>
      <c r="W35" s="167">
        <v>153.33276413999997</v>
      </c>
      <c r="X35" s="167">
        <v>77.168243000000047</v>
      </c>
      <c r="Y35" s="167">
        <v>110.41146900000005</v>
      </c>
      <c r="Z35" s="168">
        <v>458.16419313999995</v>
      </c>
      <c r="AA35" s="167">
        <v>269.86252699999977</v>
      </c>
      <c r="AB35" s="167">
        <v>104.09116999999999</v>
      </c>
      <c r="AC35" s="167">
        <v>99.868736000000027</v>
      </c>
      <c r="AD35" s="167">
        <v>163.72574899999998</v>
      </c>
      <c r="AE35" s="168">
        <v>637.54818199999977</v>
      </c>
      <c r="AF35" s="167">
        <v>127.00992200000003</v>
      </c>
      <c r="AG35" s="167">
        <v>103.10342000000003</v>
      </c>
      <c r="AH35" s="167">
        <v>185.84918499999995</v>
      </c>
      <c r="AI35" s="167">
        <v>366.78163500000016</v>
      </c>
      <c r="AJ35" s="168">
        <v>782.74416199999973</v>
      </c>
      <c r="AK35" s="167">
        <v>121.07068599999994</v>
      </c>
      <c r="AL35" s="167">
        <v>179.40445199999999</v>
      </c>
      <c r="AM35" s="167">
        <v>27.338553999999991</v>
      </c>
      <c r="AN35" s="167">
        <v>96.296669999999992</v>
      </c>
      <c r="AO35" s="168">
        <v>424.11036199999933</v>
      </c>
      <c r="AP35" s="167">
        <v>176.03233399999982</v>
      </c>
      <c r="AQ35" s="167">
        <v>72.747177000000008</v>
      </c>
      <c r="AR35" s="167">
        <v>167.21056199999984</v>
      </c>
      <c r="AS35" s="167">
        <v>246.71068700000001</v>
      </c>
      <c r="AT35" s="168">
        <v>662.70076000000029</v>
      </c>
      <c r="AU35" s="167">
        <v>131.53184700000014</v>
      </c>
      <c r="AV35" s="167">
        <v>103.54081599999996</v>
      </c>
      <c r="AW35" s="167">
        <v>45.478845000000007</v>
      </c>
      <c r="AX35" s="167">
        <v>100.34535699999999</v>
      </c>
      <c r="AY35" s="168">
        <v>380.89686499999993</v>
      </c>
      <c r="AZ35" s="167">
        <v>71.14752445000002</v>
      </c>
      <c r="BA35" s="167">
        <v>114.12796323000001</v>
      </c>
      <c r="BB35" s="167">
        <v>8.0528996699999951</v>
      </c>
      <c r="BC35" s="167">
        <v>-11.025104249999982</v>
      </c>
      <c r="BD35" s="168">
        <v>182.30328309999993</v>
      </c>
      <c r="BE35" s="167">
        <v>207.58147072</v>
      </c>
      <c r="BF35" s="167">
        <v>153.78765491000013</v>
      </c>
      <c r="BG35" s="167">
        <v>86.38399332000003</v>
      </c>
      <c r="BH35" s="167">
        <v>335.26583700000003</v>
      </c>
      <c r="BI35" s="168">
        <v>783.01895595000008</v>
      </c>
      <c r="BJ35" s="167">
        <v>92.069176250000083</v>
      </c>
      <c r="BK35" s="167">
        <v>193.75705654000012</v>
      </c>
      <c r="BL35" s="167">
        <v>158.74282574000003</v>
      </c>
      <c r="BM35" s="167">
        <v>153.67371880999997</v>
      </c>
      <c r="BN35" s="168">
        <v>598.2427773400002</v>
      </c>
      <c r="BO35" s="167">
        <v>343.1916892000001</v>
      </c>
      <c r="BP35" s="167">
        <v>111.52918984000003</v>
      </c>
      <c r="BQ35" s="167">
        <v>162.59112126999992</v>
      </c>
      <c r="BR35" s="167">
        <v>142.52387411000004</v>
      </c>
      <c r="BS35" s="168">
        <v>759.83587441999941</v>
      </c>
      <c r="BT35" s="167">
        <v>593.73339997000085</v>
      </c>
      <c r="BU35" s="167">
        <v>53.127817250000085</v>
      </c>
      <c r="BV35" s="167">
        <v>202.63163457999991</v>
      </c>
      <c r="BW35" s="167">
        <v>599.18760843999905</v>
      </c>
      <c r="BX35" s="168">
        <v>1448.68046024</v>
      </c>
      <c r="BY35" s="167">
        <v>525.27341955000054</v>
      </c>
      <c r="BZ35" s="167">
        <v>0.82790914999992793</v>
      </c>
      <c r="CA35" s="167">
        <v>211.75523468000011</v>
      </c>
      <c r="CB35" s="167">
        <v>312.38578446999992</v>
      </c>
      <c r="CC35" s="168">
        <v>1050.24234785</v>
      </c>
      <c r="CD35" s="167">
        <v>264.47198018000012</v>
      </c>
      <c r="CE35" s="167">
        <v>196.08983721999994</v>
      </c>
      <c r="CF35" s="167">
        <v>174.70317123000001</v>
      </c>
      <c r="CG35" s="167">
        <v>171.59046326999993</v>
      </c>
      <c r="CH35" s="168">
        <v>806.85545189999959</v>
      </c>
      <c r="CI35" s="169">
        <v>284.26019930000001</v>
      </c>
      <c r="CJ35" s="169">
        <v>114.74907019999999</v>
      </c>
      <c r="CK35" s="169">
        <v>418.35116692999998</v>
      </c>
      <c r="CL35" s="169">
        <v>336.31416748999993</v>
      </c>
      <c r="CM35" s="168">
        <v>1153.67460392</v>
      </c>
      <c r="CN35" s="169">
        <v>387.29882462000023</v>
      </c>
      <c r="CO35" s="169">
        <v>-55.398474060000012</v>
      </c>
      <c r="CP35" s="169">
        <v>-71.199799580000018</v>
      </c>
      <c r="CQ35" s="169">
        <v>669.12498460999996</v>
      </c>
      <c r="CR35" s="168">
        <v>929.82553559000041</v>
      </c>
      <c r="CS35" s="169">
        <v>-27.847735049999901</v>
      </c>
      <c r="CT35" s="169">
        <v>484.11169405999982</v>
      </c>
      <c r="CU35" s="169">
        <v>119.67066571000001</v>
      </c>
      <c r="CV35" s="169">
        <v>17.755860220000013</v>
      </c>
      <c r="CW35" s="168">
        <v>593.69048493999946</v>
      </c>
      <c r="CX35" s="170">
        <v>311.03054099999997</v>
      </c>
      <c r="CY35" s="171">
        <v>311.03054099999997</v>
      </c>
      <c r="CZ35" s="172">
        <v>14128.435879390001</v>
      </c>
    </row>
    <row r="36" spans="1:104" ht="15" x14ac:dyDescent="0.2">
      <c r="A36" s="166" t="s">
        <v>139</v>
      </c>
      <c r="B36" s="167">
        <v>53.002270999999993</v>
      </c>
      <c r="C36" s="167">
        <v>35.456623</v>
      </c>
      <c r="D36" s="167">
        <v>44.872491000000011</v>
      </c>
      <c r="E36" s="167">
        <v>121.86237300000003</v>
      </c>
      <c r="F36" s="168">
        <v>255.19375799999969</v>
      </c>
      <c r="G36" s="167">
        <v>85.760315000000006</v>
      </c>
      <c r="H36" s="167">
        <v>335.2308559999999</v>
      </c>
      <c r="I36" s="167">
        <v>36.447740939999996</v>
      </c>
      <c r="J36" s="167">
        <v>170.77003299999993</v>
      </c>
      <c r="K36" s="168">
        <v>628.20894493999901</v>
      </c>
      <c r="L36" s="167">
        <v>115.55925329999992</v>
      </c>
      <c r="M36" s="167">
        <v>80.615303000000011</v>
      </c>
      <c r="N36" s="167">
        <v>562.93704699999989</v>
      </c>
      <c r="O36" s="167">
        <v>79.566884999999942</v>
      </c>
      <c r="P36" s="168">
        <v>838.67848830000025</v>
      </c>
      <c r="Q36" s="167">
        <v>139.53343900000004</v>
      </c>
      <c r="R36" s="167">
        <v>306.95878800000008</v>
      </c>
      <c r="S36" s="167">
        <v>123.48568200000003</v>
      </c>
      <c r="T36" s="167">
        <v>84.176671000000013</v>
      </c>
      <c r="U36" s="168">
        <v>654.15458000000046</v>
      </c>
      <c r="V36" s="167">
        <v>114.56102799999998</v>
      </c>
      <c r="W36" s="167">
        <v>29.226252000000002</v>
      </c>
      <c r="X36" s="167">
        <v>39.647484999999996</v>
      </c>
      <c r="Y36" s="167">
        <v>87.788039550000022</v>
      </c>
      <c r="Z36" s="168">
        <v>271.22280454999998</v>
      </c>
      <c r="AA36" s="167">
        <v>227.26538499999995</v>
      </c>
      <c r="AB36" s="167">
        <v>107.40974700000007</v>
      </c>
      <c r="AC36" s="167">
        <v>17.90221199999997</v>
      </c>
      <c r="AD36" s="167">
        <v>103.44400385000002</v>
      </c>
      <c r="AE36" s="168">
        <v>456.02134785000015</v>
      </c>
      <c r="AF36" s="167">
        <v>113.46674455999998</v>
      </c>
      <c r="AG36" s="167">
        <v>258.84590799999978</v>
      </c>
      <c r="AH36" s="167">
        <v>112.21955757000002</v>
      </c>
      <c r="AI36" s="167">
        <v>110.22879100000003</v>
      </c>
      <c r="AJ36" s="168">
        <v>594.76100113000052</v>
      </c>
      <c r="AK36" s="167">
        <v>314.66395900000003</v>
      </c>
      <c r="AL36" s="167">
        <v>151.21991800000006</v>
      </c>
      <c r="AM36" s="167">
        <v>141.48706300000012</v>
      </c>
      <c r="AN36" s="167">
        <v>143.20960499999984</v>
      </c>
      <c r="AO36" s="168">
        <v>750.58054500000026</v>
      </c>
      <c r="AP36" s="167">
        <v>478.26565699999981</v>
      </c>
      <c r="AQ36" s="167">
        <v>64.944865449999952</v>
      </c>
      <c r="AR36" s="167">
        <v>125.59429999999993</v>
      </c>
      <c r="AS36" s="167">
        <v>146.46205500000005</v>
      </c>
      <c r="AT36" s="168">
        <v>815.26687745000027</v>
      </c>
      <c r="AU36" s="167">
        <v>211.99457799999996</v>
      </c>
      <c r="AV36" s="167">
        <v>458.3469859999999</v>
      </c>
      <c r="AW36" s="167">
        <v>144.06523699999994</v>
      </c>
      <c r="AX36" s="167">
        <v>257.09703499999995</v>
      </c>
      <c r="AY36" s="168">
        <v>1071.5038360000008</v>
      </c>
      <c r="AZ36" s="167">
        <v>185.69264280000004</v>
      </c>
      <c r="BA36" s="167">
        <v>624.8594631000002</v>
      </c>
      <c r="BB36" s="167">
        <v>172.65566572000006</v>
      </c>
      <c r="BC36" s="167">
        <v>148.40209057999996</v>
      </c>
      <c r="BD36" s="168">
        <v>1131.6098622000022</v>
      </c>
      <c r="BE36" s="167">
        <v>364.42390818000001</v>
      </c>
      <c r="BF36" s="167">
        <v>247.70644100000038</v>
      </c>
      <c r="BG36" s="167">
        <v>88.606376999999981</v>
      </c>
      <c r="BH36" s="167">
        <v>147.19000619000005</v>
      </c>
      <c r="BI36" s="168">
        <v>847.92673237000054</v>
      </c>
      <c r="BJ36" s="167">
        <v>205.03055330000012</v>
      </c>
      <c r="BK36" s="167">
        <v>246.36720002999988</v>
      </c>
      <c r="BL36" s="167">
        <v>212.6378099799999</v>
      </c>
      <c r="BM36" s="167">
        <v>382.95471350000014</v>
      </c>
      <c r="BN36" s="168">
        <v>1046.9902768099998</v>
      </c>
      <c r="BO36" s="167">
        <v>260.79107103999996</v>
      </c>
      <c r="BP36" s="167">
        <v>132.38439438000006</v>
      </c>
      <c r="BQ36" s="167">
        <v>251.78869076000007</v>
      </c>
      <c r="BR36" s="167">
        <v>-550.66388603999997</v>
      </c>
      <c r="BS36" s="168">
        <v>94.300270139999995</v>
      </c>
      <c r="BT36" s="167">
        <v>422.36317779000029</v>
      </c>
      <c r="BU36" s="167">
        <v>244.9862356000003</v>
      </c>
      <c r="BV36" s="167">
        <v>195.39068518999997</v>
      </c>
      <c r="BW36" s="167">
        <v>45.718901750000079</v>
      </c>
      <c r="BX36" s="168">
        <v>908.45900032999816</v>
      </c>
      <c r="BY36" s="167">
        <v>655.17143840999961</v>
      </c>
      <c r="BZ36" s="167">
        <v>76.874036140000015</v>
      </c>
      <c r="CA36" s="167">
        <v>159.44151783999988</v>
      </c>
      <c r="CB36" s="167">
        <v>204.73492127999992</v>
      </c>
      <c r="CC36" s="168">
        <v>1096.2219136699994</v>
      </c>
      <c r="CD36" s="167">
        <v>318.65754802000009</v>
      </c>
      <c r="CE36" s="167">
        <v>179.07129088000011</v>
      </c>
      <c r="CF36" s="167">
        <v>637.71593757999938</v>
      </c>
      <c r="CG36" s="167">
        <v>301.46542430000011</v>
      </c>
      <c r="CH36" s="168">
        <v>1436.9102007799988</v>
      </c>
      <c r="CI36" s="169">
        <v>273.53946791000004</v>
      </c>
      <c r="CJ36" s="169">
        <v>369.15093013000012</v>
      </c>
      <c r="CK36" s="169">
        <v>147.50411782999998</v>
      </c>
      <c r="CL36" s="169">
        <v>281.69454995000001</v>
      </c>
      <c r="CM36" s="168">
        <v>1071.8890658199985</v>
      </c>
      <c r="CN36" s="169">
        <v>630.55084764000003</v>
      </c>
      <c r="CO36" s="169">
        <v>54.841566910000076</v>
      </c>
      <c r="CP36" s="169">
        <v>185.18974027999985</v>
      </c>
      <c r="CQ36" s="169">
        <v>84.442227229999986</v>
      </c>
      <c r="CR36" s="168">
        <v>955.0243820600009</v>
      </c>
      <c r="CS36" s="169">
        <v>571.48706428999992</v>
      </c>
      <c r="CT36" s="169">
        <v>225.85567107000006</v>
      </c>
      <c r="CU36" s="169">
        <v>50.996034560000034</v>
      </c>
      <c r="CV36" s="169">
        <v>233.01309026000004</v>
      </c>
      <c r="CW36" s="168">
        <v>1081.3518601799974</v>
      </c>
      <c r="CX36" s="170">
        <v>317.41845334999988</v>
      </c>
      <c r="CY36" s="171">
        <v>317.41845334999988</v>
      </c>
      <c r="CZ36" s="172">
        <v>16323.694200929964</v>
      </c>
    </row>
    <row r="37" spans="1:104" ht="15" x14ac:dyDescent="0.2">
      <c r="A37" s="166" t="s">
        <v>118</v>
      </c>
      <c r="B37" s="167">
        <v>335.92603799999983</v>
      </c>
      <c r="C37" s="167">
        <v>296.70479001000007</v>
      </c>
      <c r="D37" s="167">
        <v>266.00874499999958</v>
      </c>
      <c r="E37" s="167">
        <v>340.07460953999959</v>
      </c>
      <c r="F37" s="168">
        <v>1238.7141825499975</v>
      </c>
      <c r="G37" s="167">
        <v>256.06119899999953</v>
      </c>
      <c r="H37" s="167">
        <v>263.8962262699996</v>
      </c>
      <c r="I37" s="167">
        <v>230.59615034999956</v>
      </c>
      <c r="J37" s="167">
        <v>303.45824235999964</v>
      </c>
      <c r="K37" s="168">
        <v>1054.011817979999</v>
      </c>
      <c r="L37" s="167">
        <v>243.27246599999998</v>
      </c>
      <c r="M37" s="167">
        <v>265.42714691000009</v>
      </c>
      <c r="N37" s="167">
        <v>530.55901899999969</v>
      </c>
      <c r="O37" s="167">
        <v>286.78250201999981</v>
      </c>
      <c r="P37" s="168">
        <v>1326.0411339300015</v>
      </c>
      <c r="Q37" s="167">
        <v>227.3239282800001</v>
      </c>
      <c r="R37" s="167">
        <v>546.62665700000036</v>
      </c>
      <c r="S37" s="167">
        <v>477.07429099999968</v>
      </c>
      <c r="T37" s="167">
        <v>284.19818952999987</v>
      </c>
      <c r="U37" s="168">
        <v>1535.2230658100004</v>
      </c>
      <c r="V37" s="167">
        <v>244.46628754999944</v>
      </c>
      <c r="W37" s="167">
        <v>232.95656799999992</v>
      </c>
      <c r="X37" s="167">
        <v>194.27808599999975</v>
      </c>
      <c r="Y37" s="167">
        <v>427.44463586000018</v>
      </c>
      <c r="Z37" s="168">
        <v>1099.1455774100007</v>
      </c>
      <c r="AA37" s="167">
        <v>426.14745299999998</v>
      </c>
      <c r="AB37" s="167">
        <v>312.85880084000036</v>
      </c>
      <c r="AC37" s="167">
        <v>295.52551383000065</v>
      </c>
      <c r="AD37" s="167">
        <v>331.81535199999996</v>
      </c>
      <c r="AE37" s="168">
        <v>1366.3471196699973</v>
      </c>
      <c r="AF37" s="167">
        <v>415.93565402999963</v>
      </c>
      <c r="AG37" s="167">
        <v>296.24884113999974</v>
      </c>
      <c r="AH37" s="167">
        <v>310.3387515899995</v>
      </c>
      <c r="AI37" s="167">
        <v>320.72070367999981</v>
      </c>
      <c r="AJ37" s="168">
        <v>1343.2439504400054</v>
      </c>
      <c r="AK37" s="167">
        <v>304.13487168000029</v>
      </c>
      <c r="AL37" s="167">
        <v>314.42059282999992</v>
      </c>
      <c r="AM37" s="167">
        <v>325.8030957299992</v>
      </c>
      <c r="AN37" s="167">
        <v>383.86197172999897</v>
      </c>
      <c r="AO37" s="168">
        <v>1328.2205319700042</v>
      </c>
      <c r="AP37" s="167">
        <v>488.4197049699996</v>
      </c>
      <c r="AQ37" s="167">
        <v>260.96495195999955</v>
      </c>
      <c r="AR37" s="167">
        <v>867.31334113999912</v>
      </c>
      <c r="AS37" s="167">
        <v>173.86234934000029</v>
      </c>
      <c r="AT37" s="168">
        <v>1790.5603474100024</v>
      </c>
      <c r="AU37" s="167">
        <v>324.26814728000005</v>
      </c>
      <c r="AV37" s="167">
        <v>566.16435036999985</v>
      </c>
      <c r="AW37" s="167">
        <v>319.41459870000045</v>
      </c>
      <c r="AX37" s="167">
        <v>246.77235499999981</v>
      </c>
      <c r="AY37" s="168">
        <v>1456.6194513500075</v>
      </c>
      <c r="AZ37" s="167">
        <v>325.56629007999993</v>
      </c>
      <c r="BA37" s="167">
        <v>165.40469879000017</v>
      </c>
      <c r="BB37" s="167">
        <v>174.0343630000001</v>
      </c>
      <c r="BC37" s="167">
        <v>164.57935929000001</v>
      </c>
      <c r="BD37" s="168">
        <v>829.58471115999805</v>
      </c>
      <c r="BE37" s="167">
        <v>358.07662767999983</v>
      </c>
      <c r="BF37" s="167">
        <v>517.61243099999933</v>
      </c>
      <c r="BG37" s="167">
        <v>250.45592187999981</v>
      </c>
      <c r="BH37" s="167">
        <v>314.51548592000006</v>
      </c>
      <c r="BI37" s="168">
        <v>1440.6604664800079</v>
      </c>
      <c r="BJ37" s="167">
        <v>56.743095170000245</v>
      </c>
      <c r="BK37" s="167">
        <v>228.85099710999998</v>
      </c>
      <c r="BL37" s="167">
        <v>293.87968346000042</v>
      </c>
      <c r="BM37" s="167">
        <v>178.20651754000008</v>
      </c>
      <c r="BN37" s="168">
        <v>757.68029327999943</v>
      </c>
      <c r="BO37" s="167">
        <v>326.41487885000026</v>
      </c>
      <c r="BP37" s="167">
        <v>74.100793859999925</v>
      </c>
      <c r="BQ37" s="167">
        <v>286.41924009000013</v>
      </c>
      <c r="BR37" s="167">
        <v>328.27188861000025</v>
      </c>
      <c r="BS37" s="168">
        <v>1015.2068014099999</v>
      </c>
      <c r="BT37" s="167">
        <v>244.08881932999998</v>
      </c>
      <c r="BU37" s="167">
        <v>433.89167389999994</v>
      </c>
      <c r="BV37" s="167">
        <v>192.21158840999993</v>
      </c>
      <c r="BW37" s="167">
        <v>420.55062074000045</v>
      </c>
      <c r="BX37" s="168">
        <v>1290.7427023799994</v>
      </c>
      <c r="BY37" s="167">
        <v>298.30449567999977</v>
      </c>
      <c r="BZ37" s="167">
        <v>289.33081705000001</v>
      </c>
      <c r="CA37" s="167">
        <v>180.6018751899999</v>
      </c>
      <c r="CB37" s="167">
        <v>381.79685667999991</v>
      </c>
      <c r="CC37" s="168">
        <v>1150.0340445999991</v>
      </c>
      <c r="CD37" s="167">
        <v>284.93500561999969</v>
      </c>
      <c r="CE37" s="167">
        <v>202.24615978999969</v>
      </c>
      <c r="CF37" s="167">
        <v>296.9508756099998</v>
      </c>
      <c r="CG37" s="167">
        <v>393.06577755999984</v>
      </c>
      <c r="CH37" s="168">
        <v>1177.1978185800021</v>
      </c>
      <c r="CI37" s="169">
        <v>590.04567656000029</v>
      </c>
      <c r="CJ37" s="169">
        <v>294.09350918999968</v>
      </c>
      <c r="CK37" s="169">
        <v>212.54053611999993</v>
      </c>
      <c r="CL37" s="169">
        <v>411.90970319000053</v>
      </c>
      <c r="CM37" s="168">
        <v>1508.5894250599983</v>
      </c>
      <c r="CN37" s="169">
        <v>548.10236511000005</v>
      </c>
      <c r="CO37" s="169">
        <v>588.28371809999987</v>
      </c>
      <c r="CP37" s="169">
        <v>98.755395229999706</v>
      </c>
      <c r="CQ37" s="169">
        <v>226.20529279000004</v>
      </c>
      <c r="CR37" s="168">
        <v>1461.3467712300026</v>
      </c>
      <c r="CS37" s="169">
        <v>687.79371701000002</v>
      </c>
      <c r="CT37" s="169">
        <v>147.79650645000007</v>
      </c>
      <c r="CU37" s="169">
        <v>295.98468796000003</v>
      </c>
      <c r="CV37" s="169">
        <v>321.95291362000034</v>
      </c>
      <c r="CW37" s="168">
        <v>1453.5278250400008</v>
      </c>
      <c r="CX37" s="170">
        <v>411.63681767999981</v>
      </c>
      <c r="CY37" s="171">
        <v>411.63681767999981</v>
      </c>
      <c r="CZ37" s="172">
        <v>26034.334855419933</v>
      </c>
    </row>
    <row r="38" spans="1:104" ht="15" x14ac:dyDescent="0.2">
      <c r="A38" s="166" t="s">
        <v>117</v>
      </c>
      <c r="B38" s="167">
        <v>210.60033800000008</v>
      </c>
      <c r="C38" s="167">
        <v>231.28977999999995</v>
      </c>
      <c r="D38" s="167">
        <v>79.144697999999934</v>
      </c>
      <c r="E38" s="167">
        <v>113.98085800000013</v>
      </c>
      <c r="F38" s="168">
        <v>635.01567399999965</v>
      </c>
      <c r="G38" s="167">
        <v>329.44444800000019</v>
      </c>
      <c r="H38" s="167">
        <v>446.54827099999989</v>
      </c>
      <c r="I38" s="167">
        <v>224.53071399999993</v>
      </c>
      <c r="J38" s="167">
        <v>386.63230700000031</v>
      </c>
      <c r="K38" s="168">
        <v>1387.1557399999997</v>
      </c>
      <c r="L38" s="167">
        <v>182.19588799999997</v>
      </c>
      <c r="M38" s="167">
        <v>187.38713399999997</v>
      </c>
      <c r="N38" s="167">
        <v>407.42048299999971</v>
      </c>
      <c r="O38" s="167">
        <v>299.36438499999991</v>
      </c>
      <c r="P38" s="168">
        <v>1076.3678900000027</v>
      </c>
      <c r="Q38" s="167">
        <v>272.06741599999947</v>
      </c>
      <c r="R38" s="167">
        <v>398.67083999999971</v>
      </c>
      <c r="S38" s="167">
        <v>401.9472829999998</v>
      </c>
      <c r="T38" s="167">
        <v>289.75337099999962</v>
      </c>
      <c r="U38" s="168">
        <v>1362.4389100000053</v>
      </c>
      <c r="V38" s="167">
        <v>275.65291200000019</v>
      </c>
      <c r="W38" s="167">
        <v>385.17756100000003</v>
      </c>
      <c r="X38" s="167">
        <v>202.88862900000001</v>
      </c>
      <c r="Y38" s="167">
        <v>256.04002399999996</v>
      </c>
      <c r="Z38" s="168">
        <v>1119.7591259999997</v>
      </c>
      <c r="AA38" s="167">
        <v>370.35088000000007</v>
      </c>
      <c r="AB38" s="167">
        <v>281.32597100000015</v>
      </c>
      <c r="AC38" s="167">
        <v>319.70859100000018</v>
      </c>
      <c r="AD38" s="167">
        <v>487.45105586999995</v>
      </c>
      <c r="AE38" s="168">
        <v>1458.8364978699958</v>
      </c>
      <c r="AF38" s="167">
        <v>354.93450100000007</v>
      </c>
      <c r="AG38" s="167">
        <v>376.70642100000009</v>
      </c>
      <c r="AH38" s="167">
        <v>495.11512300000032</v>
      </c>
      <c r="AI38" s="167">
        <v>465.15515899999991</v>
      </c>
      <c r="AJ38" s="168">
        <v>1691.9112040000057</v>
      </c>
      <c r="AK38" s="167">
        <v>479.41729999999956</v>
      </c>
      <c r="AL38" s="167">
        <v>574.86665699999969</v>
      </c>
      <c r="AM38" s="167">
        <v>322.51998399999985</v>
      </c>
      <c r="AN38" s="167">
        <v>571.41041899999959</v>
      </c>
      <c r="AO38" s="168">
        <v>1948.2143599999993</v>
      </c>
      <c r="AP38" s="167">
        <v>617.15202799999986</v>
      </c>
      <c r="AQ38" s="167">
        <v>306.08164999999934</v>
      </c>
      <c r="AR38" s="167">
        <v>695.19836800000007</v>
      </c>
      <c r="AS38" s="167">
        <v>648.72761999999989</v>
      </c>
      <c r="AT38" s="168">
        <v>2267.159666000005</v>
      </c>
      <c r="AU38" s="167">
        <v>470.2014499999998</v>
      </c>
      <c r="AV38" s="167">
        <v>800.12532999999894</v>
      </c>
      <c r="AW38" s="167">
        <v>448.07924028000019</v>
      </c>
      <c r="AX38" s="167">
        <v>906.64307199999973</v>
      </c>
      <c r="AY38" s="168">
        <v>2625.0490922800082</v>
      </c>
      <c r="AZ38" s="167">
        <v>576.22723402999941</v>
      </c>
      <c r="BA38" s="167">
        <v>272.69792327000005</v>
      </c>
      <c r="BB38" s="167">
        <v>211.26582900000002</v>
      </c>
      <c r="BC38" s="167">
        <v>364.32389899999987</v>
      </c>
      <c r="BD38" s="168">
        <v>1424.5148853000023</v>
      </c>
      <c r="BE38" s="167">
        <v>504.94801353999986</v>
      </c>
      <c r="BF38" s="167">
        <v>475.59536745999912</v>
      </c>
      <c r="BG38" s="167">
        <v>312.77133107999981</v>
      </c>
      <c r="BH38" s="167">
        <v>554.04265573999976</v>
      </c>
      <c r="BI38" s="168">
        <v>1847.3573678200055</v>
      </c>
      <c r="BJ38" s="167">
        <v>454.64387025999969</v>
      </c>
      <c r="BK38" s="167">
        <v>295.09421081999966</v>
      </c>
      <c r="BL38" s="167">
        <v>233.34636690999997</v>
      </c>
      <c r="BM38" s="167">
        <v>235.96992445000018</v>
      </c>
      <c r="BN38" s="168">
        <v>1219.0543724399986</v>
      </c>
      <c r="BO38" s="167">
        <v>555.65040646</v>
      </c>
      <c r="BP38" s="167">
        <v>281.6389506500002</v>
      </c>
      <c r="BQ38" s="167">
        <v>270.97286000000037</v>
      </c>
      <c r="BR38" s="167">
        <v>131.56460800000005</v>
      </c>
      <c r="BS38" s="168">
        <v>1239.826825109998</v>
      </c>
      <c r="BT38" s="167">
        <v>839.13228531000073</v>
      </c>
      <c r="BU38" s="167">
        <v>658.52608377000001</v>
      </c>
      <c r="BV38" s="167">
        <v>-5.4329222999999462</v>
      </c>
      <c r="BW38" s="167">
        <v>842.91325829999971</v>
      </c>
      <c r="BX38" s="168">
        <v>2335.1387050800026</v>
      </c>
      <c r="BY38" s="167">
        <v>712.25373355999977</v>
      </c>
      <c r="BZ38" s="167">
        <v>495.97649854999997</v>
      </c>
      <c r="CA38" s="167">
        <v>307.09772796999982</v>
      </c>
      <c r="CB38" s="167">
        <v>333.71805208999984</v>
      </c>
      <c r="CC38" s="168">
        <v>1849.0460121700032</v>
      </c>
      <c r="CD38" s="167">
        <v>348.14914596000006</v>
      </c>
      <c r="CE38" s="167">
        <v>446.73893919000011</v>
      </c>
      <c r="CF38" s="167">
        <v>1108.226851969999</v>
      </c>
      <c r="CG38" s="167">
        <v>563.35643473999983</v>
      </c>
      <c r="CH38" s="168">
        <v>2466.4713718599983</v>
      </c>
      <c r="CI38" s="169">
        <v>438.91941060999994</v>
      </c>
      <c r="CJ38" s="169">
        <v>406.5319011599999</v>
      </c>
      <c r="CK38" s="169">
        <v>511.75699915000001</v>
      </c>
      <c r="CL38" s="169">
        <v>633.58127845999945</v>
      </c>
      <c r="CM38" s="168">
        <v>1990.7895893800001</v>
      </c>
      <c r="CN38" s="169">
        <v>523.06352156000003</v>
      </c>
      <c r="CO38" s="169">
        <v>488.11249899999984</v>
      </c>
      <c r="CP38" s="169">
        <v>492.12403364999989</v>
      </c>
      <c r="CQ38" s="169">
        <v>227.57260228999991</v>
      </c>
      <c r="CR38" s="168">
        <v>1730.8726564999968</v>
      </c>
      <c r="CS38" s="169">
        <v>490.38852422999997</v>
      </c>
      <c r="CT38" s="169">
        <v>241.34587582999998</v>
      </c>
      <c r="CU38" s="169">
        <v>215.05076980999993</v>
      </c>
      <c r="CV38" s="169">
        <v>190.41140000999991</v>
      </c>
      <c r="CW38" s="168">
        <v>1137.1965698800002</v>
      </c>
      <c r="CX38" s="170">
        <v>438.02367672999969</v>
      </c>
      <c r="CY38" s="171">
        <v>438.02367672999969</v>
      </c>
      <c r="CZ38" s="172">
        <v>33250.200192419943</v>
      </c>
    </row>
    <row r="39" spans="1:104" ht="15" x14ac:dyDescent="0.2">
      <c r="A39" s="166" t="s">
        <v>94</v>
      </c>
      <c r="B39" s="167">
        <v>198.52465600000033</v>
      </c>
      <c r="C39" s="167">
        <v>175.93310760000014</v>
      </c>
      <c r="D39" s="167">
        <v>148.47647799999999</v>
      </c>
      <c r="E39" s="167">
        <v>243.71271492999995</v>
      </c>
      <c r="F39" s="168">
        <v>766.64695652999922</v>
      </c>
      <c r="G39" s="167">
        <v>237.71988117000001</v>
      </c>
      <c r="H39" s="167">
        <v>379.53608256000018</v>
      </c>
      <c r="I39" s="167">
        <v>259.06702399999983</v>
      </c>
      <c r="J39" s="167">
        <v>526.66192281999952</v>
      </c>
      <c r="K39" s="168">
        <v>1402.9849105499984</v>
      </c>
      <c r="L39" s="167">
        <v>253.40843015999999</v>
      </c>
      <c r="M39" s="167">
        <v>457.60116263999947</v>
      </c>
      <c r="N39" s="167">
        <v>753.61322200000006</v>
      </c>
      <c r="O39" s="167">
        <v>269.95246100000026</v>
      </c>
      <c r="P39" s="168">
        <v>1734.5752758000037</v>
      </c>
      <c r="Q39" s="167">
        <v>200.381879</v>
      </c>
      <c r="R39" s="167">
        <v>413.3619809600001</v>
      </c>
      <c r="S39" s="167">
        <v>249.00739399999998</v>
      </c>
      <c r="T39" s="167">
        <v>307.04289900000009</v>
      </c>
      <c r="U39" s="168">
        <v>1169.7941529600014</v>
      </c>
      <c r="V39" s="167">
        <v>260.23273587</v>
      </c>
      <c r="W39" s="167">
        <v>344.95863963000005</v>
      </c>
      <c r="X39" s="167">
        <v>-45.011343999999987</v>
      </c>
      <c r="Y39" s="167">
        <v>697.08306499999958</v>
      </c>
      <c r="Z39" s="168">
        <v>1257.2630965000019</v>
      </c>
      <c r="AA39" s="167">
        <v>737.34662899999921</v>
      </c>
      <c r="AB39" s="167">
        <v>251.38451640000022</v>
      </c>
      <c r="AC39" s="167">
        <v>141.52761670000007</v>
      </c>
      <c r="AD39" s="167">
        <v>288.68464598000008</v>
      </c>
      <c r="AE39" s="168">
        <v>1418.9434080799983</v>
      </c>
      <c r="AF39" s="167">
        <v>264.02075899999988</v>
      </c>
      <c r="AG39" s="167">
        <v>208.11096400000014</v>
      </c>
      <c r="AH39" s="167">
        <v>145.98821331000002</v>
      </c>
      <c r="AI39" s="167">
        <v>205.63209032000015</v>
      </c>
      <c r="AJ39" s="168">
        <v>823.7520266300005</v>
      </c>
      <c r="AK39" s="167">
        <v>168.27838647000041</v>
      </c>
      <c r="AL39" s="167">
        <v>468.22102950000016</v>
      </c>
      <c r="AM39" s="167">
        <v>189.79820232000009</v>
      </c>
      <c r="AN39" s="167">
        <v>161.0428969999999</v>
      </c>
      <c r="AO39" s="168">
        <v>987.34051528999896</v>
      </c>
      <c r="AP39" s="167">
        <v>459.68437500000016</v>
      </c>
      <c r="AQ39" s="167">
        <v>246.48663217000012</v>
      </c>
      <c r="AR39" s="167">
        <v>-4.3627591600000137</v>
      </c>
      <c r="AS39" s="167">
        <v>1135.6473626100003</v>
      </c>
      <c r="AT39" s="168">
        <v>1837.4556106200012</v>
      </c>
      <c r="AU39" s="167">
        <v>204.59009299999988</v>
      </c>
      <c r="AV39" s="167">
        <v>384.77626961999977</v>
      </c>
      <c r="AW39" s="167">
        <v>153.97486444000012</v>
      </c>
      <c r="AX39" s="167">
        <v>293.81051445999998</v>
      </c>
      <c r="AY39" s="168">
        <v>1037.1517415200001</v>
      </c>
      <c r="AZ39" s="167">
        <v>400.06881234999992</v>
      </c>
      <c r="BA39" s="167">
        <v>410.02698359999994</v>
      </c>
      <c r="BB39" s="167">
        <v>330.28818851000005</v>
      </c>
      <c r="BC39" s="167">
        <v>-136.51436296</v>
      </c>
      <c r="BD39" s="168">
        <v>1003.8696214999991</v>
      </c>
      <c r="BE39" s="167">
        <v>408.20776847000008</v>
      </c>
      <c r="BF39" s="167">
        <v>782.75938567999935</v>
      </c>
      <c r="BG39" s="167">
        <v>386.2514931900003</v>
      </c>
      <c r="BH39" s="167">
        <v>669.79172504999997</v>
      </c>
      <c r="BI39" s="168">
        <v>2247.0103723900033</v>
      </c>
      <c r="BJ39" s="167">
        <v>198.49999093</v>
      </c>
      <c r="BK39" s="167">
        <v>400.82729304999935</v>
      </c>
      <c r="BL39" s="167">
        <v>138.09994528999999</v>
      </c>
      <c r="BM39" s="167">
        <v>301.98210703999968</v>
      </c>
      <c r="BN39" s="168">
        <v>1039.4093363099985</v>
      </c>
      <c r="BO39" s="167">
        <v>626.02506851999897</v>
      </c>
      <c r="BP39" s="167">
        <v>286.20120078000002</v>
      </c>
      <c r="BQ39" s="167">
        <v>268.73501267000023</v>
      </c>
      <c r="BR39" s="167">
        <v>237.36276103999987</v>
      </c>
      <c r="BS39" s="168">
        <v>1418.3240430099991</v>
      </c>
      <c r="BT39" s="167">
        <v>169.03387582000008</v>
      </c>
      <c r="BU39" s="167">
        <v>1801.9206970700006</v>
      </c>
      <c r="BV39" s="167">
        <v>410.38760247999988</v>
      </c>
      <c r="BW39" s="167">
        <v>560.27916987999959</v>
      </c>
      <c r="BX39" s="168">
        <v>2941.621345250001</v>
      </c>
      <c r="BY39" s="167">
        <v>665.61847977999912</v>
      </c>
      <c r="BZ39" s="167">
        <v>26.374143549999804</v>
      </c>
      <c r="CA39" s="167">
        <v>310.63784759000026</v>
      </c>
      <c r="CB39" s="167">
        <v>673.59419953999929</v>
      </c>
      <c r="CC39" s="168">
        <v>1676.2246704599979</v>
      </c>
      <c r="CD39" s="167">
        <v>1175.1838145799991</v>
      </c>
      <c r="CE39" s="167">
        <v>306.28820851</v>
      </c>
      <c r="CF39" s="167">
        <v>787.5882404800002</v>
      </c>
      <c r="CG39" s="167">
        <v>447.19755382999955</v>
      </c>
      <c r="CH39" s="168">
        <v>2716.2578174000014</v>
      </c>
      <c r="CI39" s="169">
        <v>1440.7336957199993</v>
      </c>
      <c r="CJ39" s="169">
        <v>329.45545145999989</v>
      </c>
      <c r="CK39" s="169">
        <v>58.152181930000005</v>
      </c>
      <c r="CL39" s="169">
        <v>205.33275419999984</v>
      </c>
      <c r="CM39" s="168">
        <v>2033.674083310003</v>
      </c>
      <c r="CN39" s="169">
        <v>532.12332821000007</v>
      </c>
      <c r="CO39" s="169">
        <v>170.22073393000011</v>
      </c>
      <c r="CP39" s="169">
        <v>316.48442014999989</v>
      </c>
      <c r="CQ39" s="169">
        <v>496.34180300999998</v>
      </c>
      <c r="CR39" s="168">
        <v>1515.170285300002</v>
      </c>
      <c r="CS39" s="169">
        <v>587.42478689999996</v>
      </c>
      <c r="CT39" s="169">
        <v>-32.960392049999939</v>
      </c>
      <c r="CU39" s="169">
        <v>242.2269407500001</v>
      </c>
      <c r="CV39" s="169">
        <v>81.84389253999997</v>
      </c>
      <c r="CW39" s="168">
        <v>878.53522813999916</v>
      </c>
      <c r="CX39" s="170">
        <v>518.53160432000004</v>
      </c>
      <c r="CY39" s="171">
        <v>518.53160432000016</v>
      </c>
      <c r="CZ39" s="172">
        <v>30424.536101870122</v>
      </c>
    </row>
    <row r="40" spans="1:104" ht="15" x14ac:dyDescent="0.2">
      <c r="A40" s="166" t="s">
        <v>120</v>
      </c>
      <c r="B40" s="167">
        <v>52.21812299999997</v>
      </c>
      <c r="C40" s="167">
        <v>24.380915999999996</v>
      </c>
      <c r="D40" s="167">
        <v>-22.692476000000017</v>
      </c>
      <c r="E40" s="167">
        <v>2.1008590000000047</v>
      </c>
      <c r="F40" s="168">
        <v>56.007421999999977</v>
      </c>
      <c r="G40" s="167">
        <v>41.859471999999975</v>
      </c>
      <c r="H40" s="167">
        <v>-25.044137000000031</v>
      </c>
      <c r="I40" s="167">
        <v>29.671683999999985</v>
      </c>
      <c r="J40" s="167">
        <v>265.01444500000025</v>
      </c>
      <c r="K40" s="168">
        <v>311.50146400000057</v>
      </c>
      <c r="L40" s="167">
        <v>74.882616999999954</v>
      </c>
      <c r="M40" s="167">
        <v>41.904557000000011</v>
      </c>
      <c r="N40" s="167">
        <v>493.27527500000042</v>
      </c>
      <c r="O40" s="167">
        <v>186.50539000000006</v>
      </c>
      <c r="P40" s="168">
        <v>796.5678390000005</v>
      </c>
      <c r="Q40" s="167">
        <v>143.093458</v>
      </c>
      <c r="R40" s="167">
        <v>36.824694999999984</v>
      </c>
      <c r="S40" s="167">
        <v>294.93499399999996</v>
      </c>
      <c r="T40" s="167">
        <v>165.46470900000003</v>
      </c>
      <c r="U40" s="168">
        <v>640.31785600000012</v>
      </c>
      <c r="V40" s="167">
        <v>71.911061999999987</v>
      </c>
      <c r="W40" s="167">
        <v>165.80896500000006</v>
      </c>
      <c r="X40" s="167">
        <v>66.924651000000068</v>
      </c>
      <c r="Y40" s="167">
        <v>168.57824599999995</v>
      </c>
      <c r="Z40" s="168">
        <v>473.22292400000003</v>
      </c>
      <c r="AA40" s="167">
        <v>331.0490939799999</v>
      </c>
      <c r="AB40" s="167">
        <v>66.124592000000092</v>
      </c>
      <c r="AC40" s="167">
        <v>32.088669999999986</v>
      </c>
      <c r="AD40" s="167">
        <v>223.18552799999992</v>
      </c>
      <c r="AE40" s="168">
        <v>652.44788397999923</v>
      </c>
      <c r="AF40" s="167">
        <v>208.51030500000007</v>
      </c>
      <c r="AG40" s="167">
        <v>222.28815399999999</v>
      </c>
      <c r="AH40" s="167">
        <v>3.581700999999998</v>
      </c>
      <c r="AI40" s="167">
        <v>50.33067499999995</v>
      </c>
      <c r="AJ40" s="168">
        <v>484.71083499999986</v>
      </c>
      <c r="AK40" s="167">
        <v>31.505308999999961</v>
      </c>
      <c r="AL40" s="167">
        <v>124.46055400000006</v>
      </c>
      <c r="AM40" s="167">
        <v>-16.313753999999996</v>
      </c>
      <c r="AN40" s="167">
        <v>113.08828199999999</v>
      </c>
      <c r="AO40" s="168">
        <v>252.74039099999996</v>
      </c>
      <c r="AP40" s="167">
        <v>172.01564799999991</v>
      </c>
      <c r="AQ40" s="167">
        <v>77.83369500000002</v>
      </c>
      <c r="AR40" s="167">
        <v>133.02058899999994</v>
      </c>
      <c r="AS40" s="167">
        <v>194.86283799999978</v>
      </c>
      <c r="AT40" s="168">
        <v>577.73276999999973</v>
      </c>
      <c r="AU40" s="167">
        <v>136.44673240000003</v>
      </c>
      <c r="AV40" s="167">
        <v>146.25440699999987</v>
      </c>
      <c r="AW40" s="167">
        <v>31.72997186000001</v>
      </c>
      <c r="AX40" s="167">
        <v>293.3490749099999</v>
      </c>
      <c r="AY40" s="168">
        <v>607.78018616999975</v>
      </c>
      <c r="AZ40" s="167">
        <v>235.26662358999977</v>
      </c>
      <c r="BA40" s="167">
        <v>184.0791464000001</v>
      </c>
      <c r="BB40" s="167">
        <v>54.837023840000008</v>
      </c>
      <c r="BC40" s="167">
        <v>43.796141000000027</v>
      </c>
      <c r="BD40" s="168">
        <v>517.97893483000041</v>
      </c>
      <c r="BE40" s="167">
        <v>264.02072923999987</v>
      </c>
      <c r="BF40" s="167">
        <v>849.00393400000007</v>
      </c>
      <c r="BG40" s="167">
        <v>78.092185000000001</v>
      </c>
      <c r="BH40" s="167">
        <v>50.301418310000052</v>
      </c>
      <c r="BI40" s="168">
        <v>1241.4182665500016</v>
      </c>
      <c r="BJ40" s="167">
        <v>268.62189311999992</v>
      </c>
      <c r="BK40" s="167">
        <v>398.22594290000001</v>
      </c>
      <c r="BL40" s="167">
        <v>231.52127873000018</v>
      </c>
      <c r="BM40" s="167">
        <v>286.88470770000009</v>
      </c>
      <c r="BN40" s="168">
        <v>1185.2538224499999</v>
      </c>
      <c r="BO40" s="167">
        <v>346.89544986000027</v>
      </c>
      <c r="BP40" s="167">
        <v>137.49030599000002</v>
      </c>
      <c r="BQ40" s="167">
        <v>312.93762805999961</v>
      </c>
      <c r="BR40" s="167">
        <v>255.32939043999986</v>
      </c>
      <c r="BS40" s="168">
        <v>1052.6527743499994</v>
      </c>
      <c r="BT40" s="167">
        <v>262.56266926000006</v>
      </c>
      <c r="BU40" s="167">
        <v>699.27878922999957</v>
      </c>
      <c r="BV40" s="167">
        <v>313.30101534000016</v>
      </c>
      <c r="BW40" s="167">
        <v>427.48610768000003</v>
      </c>
      <c r="BX40" s="168">
        <v>1702.6285815099989</v>
      </c>
      <c r="BY40" s="167">
        <v>629.94081116999962</v>
      </c>
      <c r="BZ40" s="167">
        <v>-5.4095254500000607</v>
      </c>
      <c r="CA40" s="167">
        <v>65.53558443999998</v>
      </c>
      <c r="CB40" s="167">
        <v>580.25966966999999</v>
      </c>
      <c r="CC40" s="168">
        <v>1270.3265398299991</v>
      </c>
      <c r="CD40" s="167">
        <v>398.34830583000007</v>
      </c>
      <c r="CE40" s="167">
        <v>105.44775311999992</v>
      </c>
      <c r="CF40" s="167">
        <v>679.74726648000001</v>
      </c>
      <c r="CG40" s="167">
        <v>386.14274511999986</v>
      </c>
      <c r="CH40" s="168">
        <v>1569.6860705500007</v>
      </c>
      <c r="CI40" s="169">
        <v>381.92593004999998</v>
      </c>
      <c r="CJ40" s="169">
        <v>275.47092669999995</v>
      </c>
      <c r="CK40" s="169">
        <v>238.20021634</v>
      </c>
      <c r="CL40" s="169">
        <v>144.05049449999996</v>
      </c>
      <c r="CM40" s="168">
        <v>1039.6475675899987</v>
      </c>
      <c r="CN40" s="169">
        <v>201.49271868</v>
      </c>
      <c r="CO40" s="169">
        <v>174.45091426000002</v>
      </c>
      <c r="CP40" s="169">
        <v>234.42574283000016</v>
      </c>
      <c r="CQ40" s="169">
        <v>283.80083950999983</v>
      </c>
      <c r="CR40" s="168">
        <v>894.17021527999998</v>
      </c>
      <c r="CS40" s="169">
        <v>391.77445518000007</v>
      </c>
      <c r="CT40" s="169">
        <v>203.633174</v>
      </c>
      <c r="CU40" s="169">
        <v>-11.27169563</v>
      </c>
      <c r="CV40" s="169">
        <v>87.939155789999944</v>
      </c>
      <c r="CW40" s="168">
        <v>672.07508934000009</v>
      </c>
      <c r="CX40" s="170">
        <v>573.58055595000019</v>
      </c>
      <c r="CY40" s="171">
        <v>573.58055595000019</v>
      </c>
      <c r="CZ40" s="172">
        <v>16572.447989380013</v>
      </c>
    </row>
    <row r="41" spans="1:104" ht="15" x14ac:dyDescent="0.2">
      <c r="A41" s="166" t="s">
        <v>171</v>
      </c>
      <c r="B41" s="167">
        <v>315.34060200000033</v>
      </c>
      <c r="C41" s="167">
        <v>197.60221399999995</v>
      </c>
      <c r="D41" s="167">
        <v>169.6239819999999</v>
      </c>
      <c r="E41" s="167">
        <v>446.94142099999959</v>
      </c>
      <c r="F41" s="168">
        <v>1129.5082190000023</v>
      </c>
      <c r="G41" s="167">
        <v>505.2657159999996</v>
      </c>
      <c r="H41" s="167">
        <v>263.3839719999998</v>
      </c>
      <c r="I41" s="167">
        <v>187.91846999999999</v>
      </c>
      <c r="J41" s="167">
        <v>355.58955500000002</v>
      </c>
      <c r="K41" s="168">
        <v>1312.1577130000039</v>
      </c>
      <c r="L41" s="167">
        <v>273.72755929999977</v>
      </c>
      <c r="M41" s="167">
        <v>398.91842599999973</v>
      </c>
      <c r="N41" s="167">
        <v>1107.7328820000014</v>
      </c>
      <c r="O41" s="167">
        <v>575.49752200000023</v>
      </c>
      <c r="P41" s="168">
        <v>2355.8763893000028</v>
      </c>
      <c r="Q41" s="167">
        <v>610.4201539999998</v>
      </c>
      <c r="R41" s="167">
        <v>134.20981599999985</v>
      </c>
      <c r="S41" s="167">
        <v>577.47863200000006</v>
      </c>
      <c r="T41" s="167">
        <v>612.90612999999985</v>
      </c>
      <c r="U41" s="168">
        <v>1935.0147319999983</v>
      </c>
      <c r="V41" s="167">
        <v>397.98049299999974</v>
      </c>
      <c r="W41" s="167">
        <v>500.07433471000002</v>
      </c>
      <c r="X41" s="167">
        <v>116.93764600000003</v>
      </c>
      <c r="Y41" s="167">
        <v>478.19010100000014</v>
      </c>
      <c r="Z41" s="168">
        <v>1493.1825747099974</v>
      </c>
      <c r="AA41" s="167">
        <v>1027.6586849999997</v>
      </c>
      <c r="AB41" s="167">
        <v>760.35069999999928</v>
      </c>
      <c r="AC41" s="167">
        <v>650.40443299999981</v>
      </c>
      <c r="AD41" s="167">
        <v>1496.4987479999998</v>
      </c>
      <c r="AE41" s="168">
        <v>3934.9125659999991</v>
      </c>
      <c r="AF41" s="167">
        <v>863.84731600000009</v>
      </c>
      <c r="AG41" s="167">
        <v>712.03022299999986</v>
      </c>
      <c r="AH41" s="167">
        <v>330.42773100000011</v>
      </c>
      <c r="AI41" s="167">
        <v>654.04778899999997</v>
      </c>
      <c r="AJ41" s="168">
        <v>2560.3530589999991</v>
      </c>
      <c r="AK41" s="167">
        <v>875.17652300000009</v>
      </c>
      <c r="AL41" s="167">
        <v>735.36940500000014</v>
      </c>
      <c r="AM41" s="167">
        <v>213.07566299999993</v>
      </c>
      <c r="AN41" s="167">
        <v>578.78713299999947</v>
      </c>
      <c r="AO41" s="168">
        <v>2402.4087239999963</v>
      </c>
      <c r="AP41" s="167">
        <v>948.76065199999869</v>
      </c>
      <c r="AQ41" s="167">
        <v>433.94760500000024</v>
      </c>
      <c r="AR41" s="167">
        <v>82.20707899999995</v>
      </c>
      <c r="AS41" s="167">
        <v>755.99438299999986</v>
      </c>
      <c r="AT41" s="168">
        <v>2220.9097190000007</v>
      </c>
      <c r="AU41" s="167">
        <v>1136.6881379999998</v>
      </c>
      <c r="AV41" s="167">
        <v>616.40455099999986</v>
      </c>
      <c r="AW41" s="167">
        <v>382.04809216000018</v>
      </c>
      <c r="AX41" s="167">
        <v>209.91607999999988</v>
      </c>
      <c r="AY41" s="168">
        <v>2345.0568611599997</v>
      </c>
      <c r="AZ41" s="167">
        <v>531.02232470000013</v>
      </c>
      <c r="BA41" s="167">
        <v>424.71933205999989</v>
      </c>
      <c r="BB41" s="167">
        <v>83.103979980000005</v>
      </c>
      <c r="BC41" s="167">
        <v>553.3387588399994</v>
      </c>
      <c r="BD41" s="168">
        <v>1592.1843955800023</v>
      </c>
      <c r="BE41" s="167">
        <v>1130.3540711099999</v>
      </c>
      <c r="BF41" s="167">
        <v>467.97521443000005</v>
      </c>
      <c r="BG41" s="167">
        <v>271.11445755</v>
      </c>
      <c r="BH41" s="167">
        <v>187.31894293000011</v>
      </c>
      <c r="BI41" s="168">
        <v>2056.7626860199989</v>
      </c>
      <c r="BJ41" s="167">
        <v>1281.0413773399982</v>
      </c>
      <c r="BK41" s="167">
        <v>439.72514960000007</v>
      </c>
      <c r="BL41" s="167">
        <v>438.34638930999989</v>
      </c>
      <c r="BM41" s="167">
        <v>538.77019183000039</v>
      </c>
      <c r="BN41" s="168">
        <v>2697.8831080800032</v>
      </c>
      <c r="BO41" s="167">
        <v>1156.4533617099999</v>
      </c>
      <c r="BP41" s="167">
        <v>1197.7261683999998</v>
      </c>
      <c r="BQ41" s="167">
        <v>442.47733752999983</v>
      </c>
      <c r="BR41" s="167">
        <v>337.55408020000033</v>
      </c>
      <c r="BS41" s="168">
        <v>3134.2109478400021</v>
      </c>
      <c r="BT41" s="167">
        <v>1136.367097880001</v>
      </c>
      <c r="BU41" s="167">
        <v>2655.4651638200021</v>
      </c>
      <c r="BV41" s="167">
        <v>168.6152461399999</v>
      </c>
      <c r="BW41" s="167">
        <v>613.41408286000035</v>
      </c>
      <c r="BX41" s="168">
        <v>4573.8615907000049</v>
      </c>
      <c r="BY41" s="167">
        <v>1035.8038729299985</v>
      </c>
      <c r="BZ41" s="167">
        <v>611.50774879000028</v>
      </c>
      <c r="CA41" s="167">
        <v>187.73270628999995</v>
      </c>
      <c r="CB41" s="167">
        <v>1698.8798565900001</v>
      </c>
      <c r="CC41" s="168">
        <v>3533.9241846000064</v>
      </c>
      <c r="CD41" s="167">
        <v>1077.1308291100017</v>
      </c>
      <c r="CE41" s="167">
        <v>1225.7301239299986</v>
      </c>
      <c r="CF41" s="167">
        <v>656.49478607000026</v>
      </c>
      <c r="CG41" s="167">
        <v>78.198908619999969</v>
      </c>
      <c r="CH41" s="168">
        <v>3037.5546477300013</v>
      </c>
      <c r="CI41" s="169">
        <v>1046.5223694200004</v>
      </c>
      <c r="CJ41" s="169">
        <v>266.38828748999958</v>
      </c>
      <c r="CK41" s="169">
        <v>371.41512738999978</v>
      </c>
      <c r="CL41" s="169">
        <v>765.2900654299998</v>
      </c>
      <c r="CM41" s="168">
        <v>2449.6158497300007</v>
      </c>
      <c r="CN41" s="169">
        <v>1196.7196360999992</v>
      </c>
      <c r="CO41" s="169">
        <v>748.30698793000045</v>
      </c>
      <c r="CP41" s="169">
        <v>1454.96635556</v>
      </c>
      <c r="CQ41" s="169">
        <v>340.60640202999997</v>
      </c>
      <c r="CR41" s="168">
        <v>3740.5993816199989</v>
      </c>
      <c r="CS41" s="169">
        <v>1167.4173725299993</v>
      </c>
      <c r="CT41" s="169">
        <v>608.31963703000019</v>
      </c>
      <c r="CU41" s="169">
        <v>244.9718517099999</v>
      </c>
      <c r="CV41" s="169">
        <v>283.61236207999997</v>
      </c>
      <c r="CW41" s="168">
        <v>2304.3212233500012</v>
      </c>
      <c r="CX41" s="170">
        <v>1172.3966522399996</v>
      </c>
      <c r="CY41" s="171">
        <v>1172.3966522399996</v>
      </c>
      <c r="CZ41" s="172">
        <v>51982.695224660143</v>
      </c>
    </row>
    <row r="42" spans="1:104" ht="15" x14ac:dyDescent="0.2">
      <c r="A42" s="166" t="s">
        <v>133</v>
      </c>
      <c r="B42" s="167">
        <v>859.24818799999991</v>
      </c>
      <c r="C42" s="167">
        <v>545.76450399999953</v>
      </c>
      <c r="D42" s="167">
        <v>56.196972000000002</v>
      </c>
      <c r="E42" s="167">
        <v>306.45630900000015</v>
      </c>
      <c r="F42" s="168">
        <v>1767.6659730000024</v>
      </c>
      <c r="G42" s="167">
        <v>413.60509799999994</v>
      </c>
      <c r="H42" s="167">
        <v>419.58392199999935</v>
      </c>
      <c r="I42" s="167">
        <v>384.48046277999975</v>
      </c>
      <c r="J42" s="167">
        <v>1064.5609050000012</v>
      </c>
      <c r="K42" s="168">
        <v>2282.2303877800014</v>
      </c>
      <c r="L42" s="167">
        <v>545.81867899999941</v>
      </c>
      <c r="M42" s="167">
        <v>777.11347399999886</v>
      </c>
      <c r="N42" s="167">
        <v>1016.3243710000005</v>
      </c>
      <c r="O42" s="167">
        <v>766.23758399999986</v>
      </c>
      <c r="P42" s="168">
        <v>3105.4941080000058</v>
      </c>
      <c r="Q42" s="167">
        <v>562.81504700000039</v>
      </c>
      <c r="R42" s="167">
        <v>739.97820699999977</v>
      </c>
      <c r="S42" s="167">
        <v>727.35052000000042</v>
      </c>
      <c r="T42" s="167">
        <v>551.68265100000019</v>
      </c>
      <c r="U42" s="168">
        <v>2581.8264249999993</v>
      </c>
      <c r="V42" s="167">
        <v>443.46055099999995</v>
      </c>
      <c r="W42" s="167">
        <v>949.64865250999969</v>
      </c>
      <c r="X42" s="167">
        <v>451.90094899999957</v>
      </c>
      <c r="Y42" s="167">
        <v>485.03515400000003</v>
      </c>
      <c r="Z42" s="168">
        <v>2330.0453065100014</v>
      </c>
      <c r="AA42" s="167">
        <v>404.58307199999967</v>
      </c>
      <c r="AB42" s="167">
        <v>342.58184100000005</v>
      </c>
      <c r="AC42" s="167">
        <v>143.12728200000004</v>
      </c>
      <c r="AD42" s="167">
        <v>513.59976300000017</v>
      </c>
      <c r="AE42" s="168">
        <v>1403.891957999999</v>
      </c>
      <c r="AF42" s="167">
        <v>395.53693400000014</v>
      </c>
      <c r="AG42" s="167">
        <v>1066.4127280000002</v>
      </c>
      <c r="AH42" s="167">
        <v>2159.6398980000008</v>
      </c>
      <c r="AI42" s="167">
        <v>1213.6465420000002</v>
      </c>
      <c r="AJ42" s="168">
        <v>4835.236101999998</v>
      </c>
      <c r="AK42" s="167">
        <v>304.73498699999982</v>
      </c>
      <c r="AL42" s="167">
        <v>799.33928300000036</v>
      </c>
      <c r="AM42" s="167">
        <v>205.21458299999964</v>
      </c>
      <c r="AN42" s="167">
        <v>413.40563999999927</v>
      </c>
      <c r="AO42" s="168">
        <v>1722.6944930000063</v>
      </c>
      <c r="AP42" s="167">
        <v>834.62124797000013</v>
      </c>
      <c r="AQ42" s="167">
        <v>418.68558699999977</v>
      </c>
      <c r="AR42" s="167">
        <v>1841.7555810000001</v>
      </c>
      <c r="AS42" s="167">
        <v>498.13932899999918</v>
      </c>
      <c r="AT42" s="168">
        <v>3593.2017449700047</v>
      </c>
      <c r="AU42" s="167">
        <v>363.80342419999999</v>
      </c>
      <c r="AV42" s="167">
        <v>464.10513100000014</v>
      </c>
      <c r="AW42" s="167">
        <v>371.12971799999997</v>
      </c>
      <c r="AX42" s="167">
        <v>468.19127700000041</v>
      </c>
      <c r="AY42" s="168">
        <v>1667.229550200004</v>
      </c>
      <c r="AZ42" s="167">
        <v>694.3099080799999</v>
      </c>
      <c r="BA42" s="167">
        <v>211.42824427999955</v>
      </c>
      <c r="BB42" s="167">
        <v>108.07139596000006</v>
      </c>
      <c r="BC42" s="167">
        <v>-16.016497979999777</v>
      </c>
      <c r="BD42" s="168">
        <v>997.79305033999901</v>
      </c>
      <c r="BE42" s="167">
        <v>563.78829211000073</v>
      </c>
      <c r="BF42" s="167">
        <v>3350.0079935800004</v>
      </c>
      <c r="BG42" s="167">
        <v>136.8793247699999</v>
      </c>
      <c r="BH42" s="167">
        <v>756.98711420999928</v>
      </c>
      <c r="BI42" s="168">
        <v>4807.6627246699891</v>
      </c>
      <c r="BJ42" s="167">
        <v>531.92881988999977</v>
      </c>
      <c r="BK42" s="167">
        <v>401.10515092000009</v>
      </c>
      <c r="BL42" s="167">
        <v>226.43174294000005</v>
      </c>
      <c r="BM42" s="167">
        <v>685.31110702999979</v>
      </c>
      <c r="BN42" s="168">
        <v>1844.7768207800038</v>
      </c>
      <c r="BO42" s="167">
        <v>496.39870462000039</v>
      </c>
      <c r="BP42" s="167">
        <v>431.15957663000006</v>
      </c>
      <c r="BQ42" s="167">
        <v>351.21553048999999</v>
      </c>
      <c r="BR42" s="167">
        <v>41.855906739999895</v>
      </c>
      <c r="BS42" s="168">
        <v>1320.6297184799967</v>
      </c>
      <c r="BT42" s="167">
        <v>589.38566209999976</v>
      </c>
      <c r="BU42" s="167">
        <v>605.53212796999901</v>
      </c>
      <c r="BV42" s="167">
        <v>-259.14111177000012</v>
      </c>
      <c r="BW42" s="167">
        <v>1330.8618715599982</v>
      </c>
      <c r="BX42" s="168">
        <v>2266.6385498600002</v>
      </c>
      <c r="BY42" s="167">
        <v>808.4017408200001</v>
      </c>
      <c r="BZ42" s="167">
        <v>446.85709033999956</v>
      </c>
      <c r="CA42" s="167">
        <v>-192.89033450000005</v>
      </c>
      <c r="CB42" s="167">
        <v>497.16308401000038</v>
      </c>
      <c r="CC42" s="168">
        <v>1559.5315806699991</v>
      </c>
      <c r="CD42" s="167">
        <v>1329.8413086200019</v>
      </c>
      <c r="CE42" s="167">
        <v>460.44259875000034</v>
      </c>
      <c r="CF42" s="167">
        <v>1069.7216940199996</v>
      </c>
      <c r="CG42" s="167">
        <v>410.26892612000029</v>
      </c>
      <c r="CH42" s="168">
        <v>3270.2745275099987</v>
      </c>
      <c r="CI42" s="169">
        <v>1399.2240102899998</v>
      </c>
      <c r="CJ42" s="169">
        <v>823.79861952000044</v>
      </c>
      <c r="CK42" s="169">
        <v>326.97083580000003</v>
      </c>
      <c r="CL42" s="169">
        <v>579.11591438000016</v>
      </c>
      <c r="CM42" s="168">
        <v>3129.1093799900023</v>
      </c>
      <c r="CN42" s="169">
        <v>1200.7736446499996</v>
      </c>
      <c r="CO42" s="169">
        <v>-193.16078879999998</v>
      </c>
      <c r="CP42" s="169">
        <v>-79.256124870000065</v>
      </c>
      <c r="CQ42" s="169">
        <v>888.5345928199996</v>
      </c>
      <c r="CR42" s="168">
        <v>1816.8913238000027</v>
      </c>
      <c r="CS42" s="169">
        <v>1720.9742180099981</v>
      </c>
      <c r="CT42" s="169">
        <v>435.17679250999998</v>
      </c>
      <c r="CU42" s="169">
        <v>1432.7603862099998</v>
      </c>
      <c r="CV42" s="169">
        <v>754.20109427999967</v>
      </c>
      <c r="CW42" s="168">
        <v>4343.1124910100025</v>
      </c>
      <c r="CX42" s="170">
        <v>1184.9458373099988</v>
      </c>
      <c r="CY42" s="171">
        <v>1184.9458373099988</v>
      </c>
      <c r="CZ42" s="172">
        <v>51830.882052880108</v>
      </c>
    </row>
    <row r="43" spans="1:104" ht="15" x14ac:dyDescent="0.2">
      <c r="A43" s="166" t="s">
        <v>53</v>
      </c>
      <c r="B43" s="167">
        <v>675.72503899999936</v>
      </c>
      <c r="C43" s="167">
        <v>1171.7007970000013</v>
      </c>
      <c r="D43" s="167">
        <v>885.49206300000048</v>
      </c>
      <c r="E43" s="167">
        <v>883.12584600000037</v>
      </c>
      <c r="F43" s="168">
        <v>3616.0437450000031</v>
      </c>
      <c r="G43" s="167">
        <v>988.78262399999949</v>
      </c>
      <c r="H43" s="167">
        <v>2360.5397670000038</v>
      </c>
      <c r="I43" s="167">
        <v>866.58723677999808</v>
      </c>
      <c r="J43" s="167">
        <v>1062.4841290000008</v>
      </c>
      <c r="K43" s="168">
        <v>5278.3937567800331</v>
      </c>
      <c r="L43" s="167">
        <v>772.28093599999852</v>
      </c>
      <c r="M43" s="167">
        <v>1590.7550470000006</v>
      </c>
      <c r="N43" s="167">
        <v>7277.2643340000095</v>
      </c>
      <c r="O43" s="167">
        <v>566.03313899999955</v>
      </c>
      <c r="P43" s="168">
        <v>10206.333456000017</v>
      </c>
      <c r="Q43" s="167">
        <v>1459.7618549999981</v>
      </c>
      <c r="R43" s="167">
        <v>2110.1790219999975</v>
      </c>
      <c r="S43" s="167">
        <v>780.32997099999955</v>
      </c>
      <c r="T43" s="167">
        <v>2116.4369490000013</v>
      </c>
      <c r="U43" s="168">
        <v>6466.7077970000018</v>
      </c>
      <c r="V43" s="167">
        <v>1032.6065199999996</v>
      </c>
      <c r="W43" s="167">
        <v>1046.5654861600008</v>
      </c>
      <c r="X43" s="167">
        <v>118.89913644000018</v>
      </c>
      <c r="Y43" s="167">
        <v>1284.1313850000006</v>
      </c>
      <c r="Z43" s="168">
        <v>3482.2025276000036</v>
      </c>
      <c r="AA43" s="167">
        <v>2420.5908289999948</v>
      </c>
      <c r="AB43" s="167">
        <v>799.28656500000102</v>
      </c>
      <c r="AC43" s="167">
        <v>351.33709205000144</v>
      </c>
      <c r="AD43" s="167">
        <v>1895.5235839999989</v>
      </c>
      <c r="AE43" s="168">
        <v>5466.7380700499643</v>
      </c>
      <c r="AF43" s="167">
        <v>1679.8723610000022</v>
      </c>
      <c r="AG43" s="167">
        <v>1624.0975239999989</v>
      </c>
      <c r="AH43" s="167">
        <v>963.69035700000109</v>
      </c>
      <c r="AI43" s="167">
        <v>1951.0841979999993</v>
      </c>
      <c r="AJ43" s="168">
        <v>6218.7444400000095</v>
      </c>
      <c r="AK43" s="167">
        <v>2797.089014000002</v>
      </c>
      <c r="AL43" s="167">
        <v>1595.6666050000008</v>
      </c>
      <c r="AM43" s="167">
        <v>257.25747199999864</v>
      </c>
      <c r="AN43" s="167">
        <v>822.41145400000005</v>
      </c>
      <c r="AO43" s="168">
        <v>5472.4245450000208</v>
      </c>
      <c r="AP43" s="167">
        <v>3284.2665820000038</v>
      </c>
      <c r="AQ43" s="167">
        <v>924.83520775999978</v>
      </c>
      <c r="AR43" s="167">
        <v>993.69342599999788</v>
      </c>
      <c r="AS43" s="167">
        <v>1727.9954331199997</v>
      </c>
      <c r="AT43" s="168">
        <v>6930.7906488800108</v>
      </c>
      <c r="AU43" s="167">
        <v>2703.2097489099992</v>
      </c>
      <c r="AV43" s="167">
        <v>2181.9252914700046</v>
      </c>
      <c r="AW43" s="167">
        <v>422.30324704999987</v>
      </c>
      <c r="AX43" s="167">
        <v>2382.5356643299965</v>
      </c>
      <c r="AY43" s="168">
        <v>7689.9739517600392</v>
      </c>
      <c r="AZ43" s="167">
        <v>1220.3812645399996</v>
      </c>
      <c r="BA43" s="167">
        <v>2476.6666134599959</v>
      </c>
      <c r="BB43" s="167">
        <v>569.42898265000031</v>
      </c>
      <c r="BC43" s="167">
        <v>1167.1587041200005</v>
      </c>
      <c r="BD43" s="168">
        <v>5433.6355647700029</v>
      </c>
      <c r="BE43" s="167">
        <v>1677.0318496899963</v>
      </c>
      <c r="BF43" s="167">
        <v>883.99644944999818</v>
      </c>
      <c r="BG43" s="167">
        <v>750.84640871000113</v>
      </c>
      <c r="BH43" s="167">
        <v>673.3128087699962</v>
      </c>
      <c r="BI43" s="168">
        <v>3985.187516620007</v>
      </c>
      <c r="BJ43" s="167">
        <v>2279.1205066500015</v>
      </c>
      <c r="BK43" s="167">
        <v>1791.9301567899984</v>
      </c>
      <c r="BL43" s="167">
        <v>1324.1948449899999</v>
      </c>
      <c r="BM43" s="167">
        <v>2040.8738339600006</v>
      </c>
      <c r="BN43" s="168">
        <v>7436.1193423899831</v>
      </c>
      <c r="BO43" s="167">
        <v>842.92597425999986</v>
      </c>
      <c r="BP43" s="167">
        <v>1193.4659346799995</v>
      </c>
      <c r="BQ43" s="167">
        <v>867.89126198999895</v>
      </c>
      <c r="BR43" s="167">
        <v>-1553.1182506099976</v>
      </c>
      <c r="BS43" s="168">
        <v>1351.1649203199961</v>
      </c>
      <c r="BT43" s="167">
        <v>1465.970037959999</v>
      </c>
      <c r="BU43" s="167">
        <v>2436.3881375200044</v>
      </c>
      <c r="BV43" s="167">
        <v>554.36698988999922</v>
      </c>
      <c r="BW43" s="167">
        <v>1398.4415448199998</v>
      </c>
      <c r="BX43" s="168">
        <v>5855.1667101899866</v>
      </c>
      <c r="BY43" s="167">
        <v>3272.1808750599976</v>
      </c>
      <c r="BZ43" s="167">
        <v>392.33014559999987</v>
      </c>
      <c r="CA43" s="167">
        <v>767.27749995999989</v>
      </c>
      <c r="CB43" s="167">
        <v>1606.4352629700027</v>
      </c>
      <c r="CC43" s="168">
        <v>6038.2237835899869</v>
      </c>
      <c r="CD43" s="167">
        <v>3089.6446884199995</v>
      </c>
      <c r="CE43" s="167">
        <v>1320.2970793600016</v>
      </c>
      <c r="CF43" s="167">
        <v>790.57136217000061</v>
      </c>
      <c r="CG43" s="167">
        <v>948.4054377199999</v>
      </c>
      <c r="CH43" s="168">
        <v>6148.9185676699799</v>
      </c>
      <c r="CI43" s="169">
        <v>3219.2215019399932</v>
      </c>
      <c r="CJ43" s="169">
        <v>1253.5784839899977</v>
      </c>
      <c r="CK43" s="169">
        <v>904.64284900000155</v>
      </c>
      <c r="CL43" s="169">
        <v>1093.3363971700001</v>
      </c>
      <c r="CM43" s="168">
        <v>6470.7792320999688</v>
      </c>
      <c r="CN43" s="169">
        <v>2649.4126014000003</v>
      </c>
      <c r="CO43" s="169">
        <v>1007.8200622000011</v>
      </c>
      <c r="CP43" s="169">
        <v>988.66140494000001</v>
      </c>
      <c r="CQ43" s="169">
        <v>331.37309195999995</v>
      </c>
      <c r="CR43" s="168">
        <v>4977.2671605000087</v>
      </c>
      <c r="CS43" s="169">
        <v>2704.5222558400028</v>
      </c>
      <c r="CT43" s="169">
        <v>1982.7519294199976</v>
      </c>
      <c r="CU43" s="169">
        <v>328.08605825999894</v>
      </c>
      <c r="CV43" s="169">
        <v>977.72580307999863</v>
      </c>
      <c r="CW43" s="168">
        <v>5993.0860466000067</v>
      </c>
      <c r="CX43" s="170">
        <v>2680.1398504700032</v>
      </c>
      <c r="CY43" s="171">
        <v>2680.1398504700032</v>
      </c>
      <c r="CZ43" s="172">
        <v>117198.04163329242</v>
      </c>
    </row>
    <row r="44" spans="1:104" s="152" customFormat="1" x14ac:dyDescent="0.25">
      <c r="A44" s="173" t="s">
        <v>688</v>
      </c>
      <c r="B44" s="174">
        <v>3571.6153053900121</v>
      </c>
      <c r="C44" s="174">
        <v>3395.4459215900165</v>
      </c>
      <c r="D44" s="174">
        <v>3028.4107370100132</v>
      </c>
      <c r="E44" s="174">
        <v>3939.2894445700144</v>
      </c>
      <c r="F44" s="174">
        <v>13934.761408560011</v>
      </c>
      <c r="G44" s="174">
        <v>4562.4143084500392</v>
      </c>
      <c r="H44" s="174">
        <v>4857.2812979800483</v>
      </c>
      <c r="I44" s="174">
        <v>3056.7864079700103</v>
      </c>
      <c r="J44" s="174">
        <v>5733.3387953499887</v>
      </c>
      <c r="K44" s="174">
        <v>18209.820809749752</v>
      </c>
      <c r="L44" s="174">
        <v>3581.7696715900047</v>
      </c>
      <c r="M44" s="174">
        <v>5218.51925854004</v>
      </c>
      <c r="N44" s="174">
        <v>16313.789061220101</v>
      </c>
      <c r="O44" s="174">
        <v>4925.5666986599899</v>
      </c>
      <c r="P44" s="174">
        <v>30039.644690010358</v>
      </c>
      <c r="Q44" s="174">
        <v>5024.9158743699973</v>
      </c>
      <c r="R44" s="174">
        <v>6257.9697273000238</v>
      </c>
      <c r="S44" s="174">
        <v>6114.2793662900249</v>
      </c>
      <c r="T44" s="174">
        <v>6659.01734261003</v>
      </c>
      <c r="U44" s="174">
        <v>24056.182310570206</v>
      </c>
      <c r="V44" s="174">
        <v>3918.4126224300103</v>
      </c>
      <c r="W44" s="174">
        <v>5546.1228316500255</v>
      </c>
      <c r="X44" s="174">
        <v>2521.6449368400199</v>
      </c>
      <c r="Y44" s="174">
        <v>6237.5218422699982</v>
      </c>
      <c r="Z44" s="174">
        <v>18223.702233190055</v>
      </c>
      <c r="AA44" s="174">
        <v>9242.8354695099679</v>
      </c>
      <c r="AB44" s="174">
        <v>4349.8703431999766</v>
      </c>
      <c r="AC44" s="174">
        <v>3285.3731188899883</v>
      </c>
      <c r="AD44" s="174">
        <v>8032.3542167300047</v>
      </c>
      <c r="AE44" s="174">
        <v>24910.43314832999</v>
      </c>
      <c r="AF44" s="174">
        <v>6749.3467923099697</v>
      </c>
      <c r="AG44" s="174">
        <v>6771.5574111399819</v>
      </c>
      <c r="AH44" s="174">
        <v>5461.4693066099762</v>
      </c>
      <c r="AI44" s="174">
        <v>7030.8276436500273</v>
      </c>
      <c r="AJ44" s="174">
        <v>26013.201153710132</v>
      </c>
      <c r="AK44" s="174">
        <v>7318.7949271499774</v>
      </c>
      <c r="AL44" s="174">
        <v>6634.055664780054</v>
      </c>
      <c r="AM44" s="174">
        <v>2350.8621598000295</v>
      </c>
      <c r="AN44" s="174">
        <v>4820.4901947900562</v>
      </c>
      <c r="AO44" s="174">
        <v>21124.20294651993</v>
      </c>
      <c r="AP44" s="174">
        <v>10840.845465609984</v>
      </c>
      <c r="AQ44" s="174">
        <v>6168.5260085400369</v>
      </c>
      <c r="AR44" s="174">
        <v>7627.6016794899951</v>
      </c>
      <c r="AS44" s="174">
        <v>7839.7746185100605</v>
      </c>
      <c r="AT44" s="174">
        <v>32476.747772150251</v>
      </c>
      <c r="AU44" s="174">
        <v>8512.3783646200354</v>
      </c>
      <c r="AV44" s="174">
        <v>8396.3895768100683</v>
      </c>
      <c r="AW44" s="174">
        <v>5641.0892953800203</v>
      </c>
      <c r="AX44" s="174">
        <v>6918.3131984300016</v>
      </c>
      <c r="AY44" s="174">
        <v>29468.170435240274</v>
      </c>
      <c r="AZ44" s="174">
        <v>6064.7285130299979</v>
      </c>
      <c r="BA44" s="174">
        <v>6308.2764637300288</v>
      </c>
      <c r="BB44" s="174">
        <v>2442.7548786600019</v>
      </c>
      <c r="BC44" s="174">
        <v>3250.4732759300105</v>
      </c>
      <c r="BD44" s="174">
        <v>18066.233131350258</v>
      </c>
      <c r="BE44" s="174">
        <v>8674.0229580399464</v>
      </c>
      <c r="BF44" s="174">
        <v>9443.7174668499301</v>
      </c>
      <c r="BG44" s="174">
        <v>3962.594516200003</v>
      </c>
      <c r="BH44" s="174">
        <v>5179.2034934300073</v>
      </c>
      <c r="BI44" s="174">
        <v>27259.538434520011</v>
      </c>
      <c r="BJ44" s="174">
        <v>8319.4432036700073</v>
      </c>
      <c r="BK44" s="174">
        <v>6597.7356263100246</v>
      </c>
      <c r="BL44" s="174">
        <v>4497.2922380800073</v>
      </c>
      <c r="BM44" s="174">
        <v>6186.9246674799806</v>
      </c>
      <c r="BN44" s="174">
        <v>25601.395735540234</v>
      </c>
      <c r="BO44" s="174">
        <v>7912.185028950008</v>
      </c>
      <c r="BP44" s="174">
        <v>5608.934360100061</v>
      </c>
      <c r="BQ44" s="174">
        <v>5774.3148962799969</v>
      </c>
      <c r="BR44" s="174">
        <v>2650.0504026100248</v>
      </c>
      <c r="BS44" s="174">
        <v>21945.484687940247</v>
      </c>
      <c r="BT44" s="174">
        <v>10328.608277969939</v>
      </c>
      <c r="BU44" s="174">
        <v>20982.822230590195</v>
      </c>
      <c r="BV44" s="174">
        <v>4390.7482229699981</v>
      </c>
      <c r="BW44" s="174">
        <v>12697.281550680018</v>
      </c>
      <c r="BX44" s="174">
        <v>48399.46028221013</v>
      </c>
      <c r="BY44" s="174">
        <v>13464.840040539968</v>
      </c>
      <c r="BZ44" s="174">
        <v>5444.2038267500111</v>
      </c>
      <c r="CA44" s="174">
        <v>3212.3960360500018</v>
      </c>
      <c r="CB44" s="174">
        <v>7757.4281300200073</v>
      </c>
      <c r="CC44" s="174">
        <v>29878.868033360275</v>
      </c>
      <c r="CD44" s="174">
        <v>11938.863463439957</v>
      </c>
      <c r="CE44" s="174">
        <v>6619.0828520899577</v>
      </c>
      <c r="CF44" s="174">
        <v>9720.5153129800092</v>
      </c>
      <c r="CG44" s="174">
        <v>7496.3760996299934</v>
      </c>
      <c r="CH44" s="174">
        <v>35774.837728139843</v>
      </c>
      <c r="CI44" s="174">
        <v>12157.129721510017</v>
      </c>
      <c r="CJ44" s="174">
        <v>6146.2784291699636</v>
      </c>
      <c r="CK44" s="174">
        <v>4705.4614158699933</v>
      </c>
      <c r="CL44" s="174">
        <v>7525.5086657299989</v>
      </c>
      <c r="CM44" s="174">
        <v>30534.378232280153</v>
      </c>
      <c r="CN44" s="174">
        <v>12867.706501189979</v>
      </c>
      <c r="CO44" s="174">
        <v>6482.185259060011</v>
      </c>
      <c r="CP44" s="174">
        <v>6439.1680215199794</v>
      </c>
      <c r="CQ44" s="174">
        <v>7125.7624083500095</v>
      </c>
      <c r="CR44" s="174">
        <v>32914.822190119849</v>
      </c>
      <c r="CS44" s="174">
        <v>12644.150410350014</v>
      </c>
      <c r="CT44" s="174">
        <v>8899.176610520004</v>
      </c>
      <c r="CU44" s="174">
        <v>5041.30862308001</v>
      </c>
      <c r="CV44" s="174">
        <v>6109.4901360000104</v>
      </c>
      <c r="CW44" s="174">
        <v>32694.125779950227</v>
      </c>
      <c r="CX44" s="175">
        <v>10161.958212769996</v>
      </c>
      <c r="CY44" s="175">
        <v>10161.95821277</v>
      </c>
      <c r="CZ44" s="176">
        <v>551687.96935621032</v>
      </c>
    </row>
    <row r="45" spans="1:104" x14ac:dyDescent="0.25">
      <c r="A45" s="306" t="s">
        <v>689</v>
      </c>
      <c r="B45" s="306"/>
      <c r="C45" s="306"/>
      <c r="D45" s="306"/>
      <c r="E45" s="306"/>
      <c r="F45" s="151"/>
    </row>
    <row r="46" spans="1:104" x14ac:dyDescent="0.25">
      <c r="A46" s="177" t="s">
        <v>690</v>
      </c>
      <c r="B46" s="178"/>
      <c r="C46" s="178"/>
      <c r="D46" s="178"/>
      <c r="E46" s="178"/>
    </row>
  </sheetData>
  <mergeCells count="7">
    <mergeCell ref="A3:B3"/>
    <mergeCell ref="CS10:CV10"/>
    <mergeCell ref="A45:E45"/>
    <mergeCell ref="BY10:CB10"/>
    <mergeCell ref="CD10:CG10"/>
    <mergeCell ref="CI10:CL10"/>
    <mergeCell ref="CN10:CQ10"/>
  </mergeCells>
  <conditionalFormatting sqref="A44">
    <cfRule type="cellIs" dxfId="2" priority="3" stopIfTrue="1" operator="equal">
      <formula>"sector"</formula>
    </cfRule>
  </conditionalFormatting>
  <conditionalFormatting sqref="A44">
    <cfRule type="cellIs" dxfId="1" priority="1" stopIfTrue="1" operator="equal">
      <formula>"Subsector"</formula>
    </cfRule>
    <cfRule type="cellIs" dxfId="0" priority="2" stopIfTrue="1" operator="equal">
      <formula>"Subsector"</formula>
    </cfRule>
  </conditionalFormatting>
  <hyperlinks>
    <hyperlink ref="A3:B3" location="Índice!A1" display="Regresar al Índice"/>
  </hyperlinks>
  <pageMargins left="0.7" right="0.7" top="0.75" bottom="0.75" header="0.3" footer="0.3"/>
  <pageSetup paperSize="9" orientation="portrait" horizontalDpi="200" verticalDpi="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G55"/>
  <sheetViews>
    <sheetView workbookViewId="0">
      <selection activeCell="A2" sqref="A2"/>
    </sheetView>
  </sheetViews>
  <sheetFormatPr baseColWidth="10" defaultRowHeight="15" x14ac:dyDescent="0.25"/>
  <cols>
    <col min="1" max="16384" width="11.42578125" style="3"/>
  </cols>
  <sheetData>
    <row r="1" spans="1:5" x14ac:dyDescent="0.25">
      <c r="A1" s="47" t="s">
        <v>1400</v>
      </c>
    </row>
    <row r="2" spans="1:5" x14ac:dyDescent="0.25">
      <c r="A2" s="106" t="s">
        <v>615</v>
      </c>
    </row>
    <row r="3" spans="1:5" x14ac:dyDescent="0.25">
      <c r="A3" s="292" t="s">
        <v>1327</v>
      </c>
      <c r="B3" s="292"/>
    </row>
    <row r="6" spans="1:5" x14ac:dyDescent="0.25">
      <c r="C6" s="140" t="s">
        <v>659</v>
      </c>
      <c r="D6" s="140" t="s">
        <v>660</v>
      </c>
      <c r="E6" s="140" t="s">
        <v>661</v>
      </c>
    </row>
    <row r="7" spans="1:5" ht="15.75" x14ac:dyDescent="0.25">
      <c r="A7" s="3">
        <v>2016</v>
      </c>
      <c r="B7" s="141" t="s">
        <v>161</v>
      </c>
      <c r="C7" s="142">
        <v>728.80773092000004</v>
      </c>
      <c r="D7" s="142">
        <v>359.79635382999987</v>
      </c>
      <c r="E7" s="142">
        <v>355.08034016000011</v>
      </c>
    </row>
    <row r="8" spans="1:5" ht="15.75" x14ac:dyDescent="0.25">
      <c r="A8" s="3">
        <v>2017</v>
      </c>
      <c r="B8" s="141" t="s">
        <v>161</v>
      </c>
      <c r="C8" s="142">
        <v>162.16527045000001</v>
      </c>
      <c r="D8" s="142">
        <v>534.20291483999983</v>
      </c>
      <c r="E8" s="142">
        <v>-165.04592120000001</v>
      </c>
    </row>
    <row r="9" spans="1:5" ht="15.75" x14ac:dyDescent="0.25">
      <c r="A9" s="3">
        <v>2018</v>
      </c>
      <c r="B9" s="141" t="s">
        <v>161</v>
      </c>
      <c r="C9" s="142">
        <v>26.371597040000005</v>
      </c>
      <c r="D9" s="142">
        <v>303.7265385500001</v>
      </c>
      <c r="E9" s="142">
        <v>48.313045910000021</v>
      </c>
    </row>
    <row r="10" spans="1:5" ht="15.75" x14ac:dyDescent="0.25">
      <c r="A10" s="3">
        <v>2019</v>
      </c>
      <c r="B10" s="143" t="s">
        <v>161</v>
      </c>
      <c r="C10" s="142">
        <v>87.715945789999964</v>
      </c>
      <c r="D10" s="142">
        <v>331.78315154999996</v>
      </c>
      <c r="E10" s="142">
        <v>99.032506980000008</v>
      </c>
    </row>
    <row r="11" spans="1:5" x14ac:dyDescent="0.25">
      <c r="C11" s="144">
        <f>C10/C9-1</f>
        <v>2.3261522105374906</v>
      </c>
      <c r="D11" s="144">
        <f t="shared" ref="D11:E11" si="0">D10/D9-1</f>
        <v>9.237458515789565E-2</v>
      </c>
      <c r="E11" s="144">
        <f t="shared" si="0"/>
        <v>1.0498088066002453</v>
      </c>
    </row>
    <row r="20" spans="3:5" x14ac:dyDescent="0.25">
      <c r="C20" s="140"/>
      <c r="D20" s="140"/>
      <c r="E20" s="140"/>
    </row>
    <row r="21" spans="3:5" x14ac:dyDescent="0.25">
      <c r="C21" s="142"/>
      <c r="D21" s="142"/>
      <c r="E21" s="142"/>
    </row>
    <row r="22" spans="3:5" x14ac:dyDescent="0.25">
      <c r="C22" s="142"/>
      <c r="D22" s="142"/>
      <c r="E22" s="142"/>
    </row>
    <row r="23" spans="3:5" x14ac:dyDescent="0.25">
      <c r="C23" s="142"/>
      <c r="D23" s="142"/>
      <c r="E23" s="142"/>
    </row>
    <row r="24" spans="3:5" x14ac:dyDescent="0.25">
      <c r="C24" s="142"/>
      <c r="D24" s="142"/>
      <c r="E24" s="142"/>
    </row>
    <row r="25" spans="3:5" x14ac:dyDescent="0.25">
      <c r="C25" s="144"/>
      <c r="D25" s="144"/>
      <c r="E25" s="144"/>
    </row>
    <row r="45" spans="1:7" x14ac:dyDescent="0.25">
      <c r="A45" s="3" t="s">
        <v>662</v>
      </c>
    </row>
    <row r="46" spans="1:7" x14ac:dyDescent="0.25">
      <c r="A46" s="3" t="s">
        <v>94</v>
      </c>
    </row>
    <row r="47" spans="1:7" x14ac:dyDescent="0.25">
      <c r="C47" s="3" t="s">
        <v>640</v>
      </c>
      <c r="D47" s="3" t="s">
        <v>641</v>
      </c>
      <c r="E47" s="3" t="s">
        <v>642</v>
      </c>
      <c r="F47" s="3" t="s">
        <v>643</v>
      </c>
      <c r="G47" s="3" t="s">
        <v>663</v>
      </c>
    </row>
    <row r="48" spans="1:7" x14ac:dyDescent="0.25">
      <c r="A48" s="3">
        <v>2012</v>
      </c>
      <c r="B48" s="3" t="str">
        <f>CONCATENATE("I trimestre ",A48)</f>
        <v>I trimestre 2012</v>
      </c>
      <c r="C48" s="3">
        <v>191.1</v>
      </c>
    </row>
    <row r="49" spans="1:2" x14ac:dyDescent="0.25">
      <c r="A49" s="3">
        <v>2013</v>
      </c>
      <c r="B49" s="3" t="str">
        <f t="shared" ref="B49:B55" si="1">CONCATENATE("I trimestre ",A49)</f>
        <v>I trimestre 2013</v>
      </c>
    </row>
    <row r="50" spans="1:2" x14ac:dyDescent="0.25">
      <c r="A50" s="3">
        <v>2014</v>
      </c>
      <c r="B50" s="3" t="str">
        <f t="shared" si="1"/>
        <v>I trimestre 2014</v>
      </c>
    </row>
    <row r="51" spans="1:2" x14ac:dyDescent="0.25">
      <c r="A51" s="3">
        <v>2015</v>
      </c>
      <c r="B51" s="3" t="str">
        <f t="shared" si="1"/>
        <v>I trimestre 2015</v>
      </c>
    </row>
    <row r="52" spans="1:2" x14ac:dyDescent="0.25">
      <c r="A52" s="3">
        <v>2016</v>
      </c>
      <c r="B52" s="3" t="str">
        <f t="shared" si="1"/>
        <v>I trimestre 2016</v>
      </c>
    </row>
    <row r="53" spans="1:2" x14ac:dyDescent="0.25">
      <c r="A53" s="3">
        <v>2017</v>
      </c>
      <c r="B53" s="3" t="str">
        <f t="shared" si="1"/>
        <v>I trimestre 2017</v>
      </c>
    </row>
    <row r="54" spans="1:2" x14ac:dyDescent="0.25">
      <c r="A54" s="3">
        <v>2018</v>
      </c>
      <c r="B54" s="3" t="str">
        <f t="shared" si="1"/>
        <v>I trimestre 2018</v>
      </c>
    </row>
    <row r="55" spans="1:2" x14ac:dyDescent="0.25">
      <c r="A55" s="3">
        <v>2019</v>
      </c>
      <c r="B55" s="3" t="str">
        <f t="shared" si="1"/>
        <v>I trimestre 2019</v>
      </c>
    </row>
  </sheetData>
  <mergeCells count="1">
    <mergeCell ref="A3:B3"/>
  </mergeCells>
  <hyperlinks>
    <hyperlink ref="A3:B3" location="Índice!A1" display="Regresar al Índice"/>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D78"/>
  <sheetViews>
    <sheetView workbookViewId="0">
      <selection activeCell="A2" sqref="A2"/>
    </sheetView>
  </sheetViews>
  <sheetFormatPr baseColWidth="10" defaultColWidth="9.140625" defaultRowHeight="15" x14ac:dyDescent="0.25"/>
  <cols>
    <col min="1" max="16384" width="9.140625" style="179"/>
  </cols>
  <sheetData>
    <row r="1" spans="1:4" x14ac:dyDescent="0.25">
      <c r="A1" s="179" t="s">
        <v>1399</v>
      </c>
    </row>
    <row r="2" spans="1:4" x14ac:dyDescent="0.25">
      <c r="A2" s="179" t="s">
        <v>691</v>
      </c>
    </row>
    <row r="3" spans="1:4" x14ac:dyDescent="0.25">
      <c r="A3" s="292" t="s">
        <v>1327</v>
      </c>
      <c r="B3" s="292"/>
    </row>
    <row r="5" spans="1:4" x14ac:dyDescent="0.25">
      <c r="A5" s="179" t="s">
        <v>302</v>
      </c>
      <c r="B5" s="179" t="s">
        <v>692</v>
      </c>
      <c r="C5" s="179" t="s">
        <v>526</v>
      </c>
      <c r="D5" s="179" t="s">
        <v>693</v>
      </c>
    </row>
    <row r="6" spans="1:4" x14ac:dyDescent="0.25">
      <c r="A6" s="179" t="s">
        <v>504</v>
      </c>
      <c r="B6" s="179" t="s">
        <v>95</v>
      </c>
      <c r="C6" s="180">
        <v>1.0943882410000001</v>
      </c>
      <c r="D6" s="180">
        <v>3.9319776100833299</v>
      </c>
    </row>
    <row r="7" spans="1:4" x14ac:dyDescent="0.25">
      <c r="A7" s="179" t="s">
        <v>24</v>
      </c>
      <c r="B7" s="179" t="s">
        <v>96</v>
      </c>
      <c r="C7" s="180">
        <v>2.8073165229999999</v>
      </c>
      <c r="D7" s="180">
        <v>3.7085589191666699</v>
      </c>
    </row>
    <row r="8" spans="1:4" x14ac:dyDescent="0.25">
      <c r="A8" s="179" t="s">
        <v>24</v>
      </c>
      <c r="B8" s="179" t="s">
        <v>87</v>
      </c>
      <c r="C8" s="180">
        <v>-3.9187206799999998</v>
      </c>
      <c r="D8" s="180">
        <v>2.7090820629999999</v>
      </c>
    </row>
    <row r="9" spans="1:4" x14ac:dyDescent="0.25">
      <c r="A9" s="179" t="s">
        <v>24</v>
      </c>
      <c r="B9" s="179" t="s">
        <v>88</v>
      </c>
      <c r="C9" s="180">
        <v>8.056251391</v>
      </c>
      <c r="D9" s="180">
        <v>3.3428534829166701</v>
      </c>
    </row>
    <row r="10" spans="1:4" x14ac:dyDescent="0.25">
      <c r="A10" s="179" t="s">
        <v>24</v>
      </c>
      <c r="B10" s="179" t="s">
        <v>97</v>
      </c>
      <c r="C10" s="180">
        <v>1.1061468649999999</v>
      </c>
      <c r="D10" s="180">
        <v>2.8619692566666699</v>
      </c>
    </row>
    <row r="11" spans="1:4" x14ac:dyDescent="0.25">
      <c r="A11" s="179" t="s">
        <v>24</v>
      </c>
      <c r="B11" s="179" t="s">
        <v>98</v>
      </c>
      <c r="C11" s="180">
        <v>0.123167077</v>
      </c>
      <c r="D11" s="180">
        <v>2.4962597547500001</v>
      </c>
    </row>
    <row r="12" spans="1:4" x14ac:dyDescent="0.25">
      <c r="A12" s="179" t="s">
        <v>24</v>
      </c>
      <c r="B12" s="179" t="s">
        <v>99</v>
      </c>
      <c r="C12" s="180">
        <v>1.8538309049999999</v>
      </c>
      <c r="D12" s="180">
        <v>1.93629636433333</v>
      </c>
    </row>
    <row r="13" spans="1:4" x14ac:dyDescent="0.25">
      <c r="A13" s="179" t="s">
        <v>24</v>
      </c>
      <c r="B13" s="179" t="s">
        <v>100</v>
      </c>
      <c r="C13" s="180">
        <v>5.0416735819999996</v>
      </c>
      <c r="D13" s="180">
        <v>1.95636441616667</v>
      </c>
    </row>
    <row r="14" spans="1:4" x14ac:dyDescent="0.25">
      <c r="A14" s="179" t="s">
        <v>24</v>
      </c>
      <c r="B14" s="179" t="s">
        <v>101</v>
      </c>
      <c r="C14" s="180">
        <v>3.5885205080000002</v>
      </c>
      <c r="D14" s="180">
        <v>2.04921590708333</v>
      </c>
    </row>
    <row r="15" spans="1:4" x14ac:dyDescent="0.25">
      <c r="A15" s="179" t="s">
        <v>24</v>
      </c>
      <c r="B15" s="179" t="s">
        <v>102</v>
      </c>
      <c r="C15" s="180">
        <v>7.8797937779999998</v>
      </c>
      <c r="D15" s="180">
        <v>2.4685901026666701</v>
      </c>
    </row>
    <row r="16" spans="1:4" x14ac:dyDescent="0.25">
      <c r="A16" s="179" t="s">
        <v>24</v>
      </c>
      <c r="B16" s="179" t="s">
        <v>103</v>
      </c>
      <c r="C16" s="180">
        <v>4.487482151</v>
      </c>
      <c r="D16" s="180">
        <v>2.8048495047499999</v>
      </c>
    </row>
    <row r="17" spans="1:4" x14ac:dyDescent="0.25">
      <c r="A17" s="179" t="s">
        <v>24</v>
      </c>
      <c r="B17" s="179" t="s">
        <v>104</v>
      </c>
      <c r="C17" s="180">
        <v>4.9402295880000002</v>
      </c>
      <c r="D17" s="180">
        <v>3.0883399940833298</v>
      </c>
    </row>
    <row r="18" spans="1:4" x14ac:dyDescent="0.25">
      <c r="A18" s="179" t="s">
        <v>505</v>
      </c>
      <c r="B18" s="179" t="s">
        <v>95</v>
      </c>
      <c r="C18" s="180">
        <v>6.3420961370000004</v>
      </c>
      <c r="D18" s="180">
        <v>3.5256489854166699</v>
      </c>
    </row>
    <row r="19" spans="1:4" x14ac:dyDescent="0.25">
      <c r="A19" s="179" t="s">
        <v>24</v>
      </c>
      <c r="B19" s="179" t="s">
        <v>96</v>
      </c>
      <c r="C19" s="180">
        <v>2.6119002120000001</v>
      </c>
      <c r="D19" s="180">
        <v>3.5093642928333302</v>
      </c>
    </row>
    <row r="20" spans="1:4" x14ac:dyDescent="0.25">
      <c r="A20" s="179" t="s">
        <v>24</v>
      </c>
      <c r="B20" s="179" t="s">
        <v>87</v>
      </c>
      <c r="C20" s="180">
        <v>9.8745382080000006</v>
      </c>
      <c r="D20" s="180">
        <v>4.6588025335000003</v>
      </c>
    </row>
    <row r="21" spans="1:4" x14ac:dyDescent="0.25">
      <c r="A21" s="179" t="s">
        <v>24</v>
      </c>
      <c r="B21" s="179" t="s">
        <v>88</v>
      </c>
      <c r="C21" s="180">
        <v>5.734285946</v>
      </c>
      <c r="D21" s="180">
        <v>4.4653054130833301</v>
      </c>
    </row>
    <row r="22" spans="1:4" x14ac:dyDescent="0.25">
      <c r="A22" s="179" t="s">
        <v>24</v>
      </c>
      <c r="B22" s="179" t="s">
        <v>97</v>
      </c>
      <c r="C22" s="180">
        <v>11.85422683</v>
      </c>
      <c r="D22" s="180">
        <v>5.3609787434999996</v>
      </c>
    </row>
    <row r="23" spans="1:4" x14ac:dyDescent="0.25">
      <c r="A23" s="179" t="s">
        <v>24</v>
      </c>
      <c r="B23" s="179" t="s">
        <v>98</v>
      </c>
      <c r="C23" s="180">
        <v>10.909307829999999</v>
      </c>
      <c r="D23" s="180">
        <v>6.25982380625</v>
      </c>
    </row>
    <row r="24" spans="1:4" x14ac:dyDescent="0.25">
      <c r="A24" s="179" t="s">
        <v>24</v>
      </c>
      <c r="B24" s="179" t="s">
        <v>99</v>
      </c>
      <c r="C24" s="180">
        <v>6.3228787569999998</v>
      </c>
      <c r="D24" s="180">
        <v>6.6322444605833297</v>
      </c>
    </row>
    <row r="25" spans="1:4" x14ac:dyDescent="0.25">
      <c r="A25" s="179" t="s">
        <v>24</v>
      </c>
      <c r="B25" s="179" t="s">
        <v>100</v>
      </c>
      <c r="C25" s="180">
        <v>6.6726433500000004</v>
      </c>
      <c r="D25" s="180">
        <v>6.7681586079166696</v>
      </c>
    </row>
    <row r="26" spans="1:4" x14ac:dyDescent="0.25">
      <c r="A26" s="179" t="s">
        <v>24</v>
      </c>
      <c r="B26" s="179" t="s">
        <v>101</v>
      </c>
      <c r="C26" s="180">
        <v>4.764203008</v>
      </c>
      <c r="D26" s="180">
        <v>6.8661321495833301</v>
      </c>
    </row>
    <row r="27" spans="1:4" x14ac:dyDescent="0.25">
      <c r="A27" s="179" t="s">
        <v>24</v>
      </c>
      <c r="B27" s="179" t="s">
        <v>102</v>
      </c>
      <c r="C27" s="180">
        <v>4.4646355519999998</v>
      </c>
      <c r="D27" s="180">
        <v>6.5815356307500004</v>
      </c>
    </row>
    <row r="28" spans="1:4" x14ac:dyDescent="0.25">
      <c r="A28" s="179" t="s">
        <v>24</v>
      </c>
      <c r="B28" s="179" t="s">
        <v>103</v>
      </c>
      <c r="C28" s="180">
        <v>6.3151954220000004</v>
      </c>
      <c r="D28" s="180">
        <v>6.7338450700000001</v>
      </c>
    </row>
    <row r="29" spans="1:4" x14ac:dyDescent="0.25">
      <c r="A29" s="179" t="s">
        <v>24</v>
      </c>
      <c r="B29" s="179" t="s">
        <v>104</v>
      </c>
      <c r="C29" s="180">
        <v>12.669416699999999</v>
      </c>
      <c r="D29" s="180">
        <v>7.3779439959999999</v>
      </c>
    </row>
    <row r="30" spans="1:4" x14ac:dyDescent="0.25">
      <c r="A30" s="179" t="s">
        <v>506</v>
      </c>
      <c r="B30" s="179" t="s">
        <v>95</v>
      </c>
      <c r="C30" s="180">
        <v>9.5533954609999991</v>
      </c>
      <c r="D30" s="180">
        <v>7.6455522729999998</v>
      </c>
    </row>
    <row r="31" spans="1:4" x14ac:dyDescent="0.25">
      <c r="A31" s="179" t="s">
        <v>24</v>
      </c>
      <c r="B31" s="179" t="s">
        <v>96</v>
      </c>
      <c r="C31" s="180">
        <v>6.6905947509999999</v>
      </c>
      <c r="D31" s="180">
        <v>7.98544348458333</v>
      </c>
    </row>
    <row r="32" spans="1:4" x14ac:dyDescent="0.25">
      <c r="A32" s="179" t="s">
        <v>24</v>
      </c>
      <c r="B32" s="179" t="s">
        <v>87</v>
      </c>
      <c r="C32" s="180">
        <v>4.6070661150000003</v>
      </c>
      <c r="D32" s="180">
        <v>7.5464874768333301</v>
      </c>
    </row>
    <row r="33" spans="1:4" x14ac:dyDescent="0.25">
      <c r="A33" s="179" t="s">
        <v>24</v>
      </c>
      <c r="B33" s="179" t="s">
        <v>88</v>
      </c>
      <c r="C33" s="180">
        <v>3.4444646470000002</v>
      </c>
      <c r="D33" s="180">
        <v>7.35566903525</v>
      </c>
    </row>
    <row r="34" spans="1:4" x14ac:dyDescent="0.25">
      <c r="A34" s="179" t="s">
        <v>24</v>
      </c>
      <c r="B34" s="179" t="s">
        <v>97</v>
      </c>
      <c r="C34" s="180">
        <v>1.6181085690000001</v>
      </c>
      <c r="D34" s="180">
        <v>6.5026591801666704</v>
      </c>
    </row>
    <row r="35" spans="1:4" x14ac:dyDescent="0.25">
      <c r="A35" s="179" t="s">
        <v>24</v>
      </c>
      <c r="B35" s="179" t="s">
        <v>98</v>
      </c>
      <c r="C35" s="180">
        <v>6.407636117</v>
      </c>
      <c r="D35" s="180">
        <v>6.1275198707499996</v>
      </c>
    </row>
    <row r="36" spans="1:4" x14ac:dyDescent="0.25">
      <c r="A36" s="179" t="s">
        <v>24</v>
      </c>
      <c r="B36" s="179" t="s">
        <v>99</v>
      </c>
      <c r="C36" s="180">
        <v>11.595736990000001</v>
      </c>
      <c r="D36" s="180">
        <v>6.5669247234999997</v>
      </c>
    </row>
    <row r="37" spans="1:4" x14ac:dyDescent="0.25">
      <c r="A37" s="179" t="s">
        <v>24</v>
      </c>
      <c r="B37" s="179" t="s">
        <v>100</v>
      </c>
      <c r="C37" s="180">
        <v>7.863143054</v>
      </c>
      <c r="D37" s="180">
        <v>6.6661330321666696</v>
      </c>
    </row>
    <row r="38" spans="1:4" x14ac:dyDescent="0.25">
      <c r="A38" s="179" t="s">
        <v>24</v>
      </c>
      <c r="B38" s="179" t="s">
        <v>101</v>
      </c>
      <c r="C38" s="180">
        <v>17.566433459999999</v>
      </c>
      <c r="D38" s="180">
        <v>7.7329855698333301</v>
      </c>
    </row>
    <row r="39" spans="1:4" x14ac:dyDescent="0.25">
      <c r="A39" s="179" t="s">
        <v>24</v>
      </c>
      <c r="B39" s="179" t="s">
        <v>102</v>
      </c>
      <c r="C39" s="180">
        <v>3.3267983160000001</v>
      </c>
      <c r="D39" s="180">
        <v>7.6381658001666697</v>
      </c>
    </row>
    <row r="40" spans="1:4" x14ac:dyDescent="0.25">
      <c r="A40" s="179" t="s">
        <v>24</v>
      </c>
      <c r="B40" s="179" t="s">
        <v>103</v>
      </c>
      <c r="C40" s="180">
        <v>2.4448259239999999</v>
      </c>
      <c r="D40" s="180">
        <v>7.3156350086666704</v>
      </c>
    </row>
    <row r="41" spans="1:4" x14ac:dyDescent="0.25">
      <c r="A41" s="179" t="s">
        <v>24</v>
      </c>
      <c r="B41" s="179" t="s">
        <v>104</v>
      </c>
      <c r="C41" s="180">
        <v>3.517904664</v>
      </c>
      <c r="D41" s="180">
        <v>6.5530090056666701</v>
      </c>
    </row>
    <row r="42" spans="1:4" x14ac:dyDescent="0.25">
      <c r="A42" s="179" t="s">
        <v>507</v>
      </c>
      <c r="B42" s="179" t="s">
        <v>95</v>
      </c>
      <c r="C42" s="180">
        <v>3.7108264379999998</v>
      </c>
      <c r="D42" s="180">
        <v>6.0661282537499996</v>
      </c>
    </row>
    <row r="43" spans="1:4" x14ac:dyDescent="0.25">
      <c r="A43" s="179" t="s">
        <v>24</v>
      </c>
      <c r="B43" s="179" t="s">
        <v>96</v>
      </c>
      <c r="C43" s="180">
        <v>8.023205505</v>
      </c>
      <c r="D43" s="180">
        <v>6.1771791499166699</v>
      </c>
    </row>
    <row r="44" spans="1:4" x14ac:dyDescent="0.25">
      <c r="A44" s="179" t="s">
        <v>24</v>
      </c>
      <c r="B44" s="179" t="s">
        <v>87</v>
      </c>
      <c r="C44" s="180">
        <v>3.0544218299999999</v>
      </c>
      <c r="D44" s="180">
        <v>6.0477921261666703</v>
      </c>
    </row>
    <row r="45" spans="1:4" x14ac:dyDescent="0.25">
      <c r="A45" s="179" t="s">
        <v>24</v>
      </c>
      <c r="B45" s="179" t="s">
        <v>88</v>
      </c>
      <c r="C45" s="180">
        <v>7.7392109180000004</v>
      </c>
      <c r="D45" s="180">
        <v>6.4056876487499999</v>
      </c>
    </row>
    <row r="46" spans="1:4" x14ac:dyDescent="0.25">
      <c r="A46" s="179" t="s">
        <v>24</v>
      </c>
      <c r="B46" s="179" t="s">
        <v>97</v>
      </c>
      <c r="C46" s="180">
        <v>3.8561609969999999</v>
      </c>
      <c r="D46" s="180">
        <v>6.5921920177500004</v>
      </c>
    </row>
    <row r="47" spans="1:4" x14ac:dyDescent="0.25">
      <c r="A47" s="179" t="s">
        <v>24</v>
      </c>
      <c r="B47" s="179" t="s">
        <v>98</v>
      </c>
      <c r="C47" s="180">
        <v>3.9024971860000002</v>
      </c>
      <c r="D47" s="180">
        <v>6.3834304401666699</v>
      </c>
    </row>
    <row r="48" spans="1:4" x14ac:dyDescent="0.25">
      <c r="A48" s="179" t="s">
        <v>24</v>
      </c>
      <c r="B48" s="179" t="s">
        <v>99</v>
      </c>
      <c r="C48" s="180">
        <v>-4.2053894639999996</v>
      </c>
      <c r="D48" s="180">
        <v>5.0666699023333299</v>
      </c>
    </row>
    <row r="49" spans="1:4" x14ac:dyDescent="0.25">
      <c r="A49" s="179" t="s">
        <v>24</v>
      </c>
      <c r="B49" s="179" t="s">
        <v>100</v>
      </c>
      <c r="C49" s="180">
        <v>-3.0995867E-2</v>
      </c>
      <c r="D49" s="180">
        <v>4.4088249922499996</v>
      </c>
    </row>
    <row r="50" spans="1:4" x14ac:dyDescent="0.25">
      <c r="A50" s="179" t="s">
        <v>24</v>
      </c>
      <c r="B50" s="179" t="s">
        <v>101</v>
      </c>
      <c r="C50" s="180">
        <v>-3.2736372939999998</v>
      </c>
      <c r="D50" s="180">
        <v>2.6721524294166699</v>
      </c>
    </row>
    <row r="51" spans="1:4" x14ac:dyDescent="0.25">
      <c r="A51" s="179" t="s">
        <v>24</v>
      </c>
      <c r="B51" s="179" t="s">
        <v>102</v>
      </c>
      <c r="C51" s="180">
        <v>1.4177943369999999</v>
      </c>
      <c r="D51" s="180">
        <v>2.5130687644999998</v>
      </c>
    </row>
    <row r="52" spans="1:4" x14ac:dyDescent="0.25">
      <c r="A52" s="179" t="s">
        <v>24</v>
      </c>
      <c r="B52" s="179" t="s">
        <v>103</v>
      </c>
      <c r="C52" s="180">
        <v>3.8479168659999998</v>
      </c>
      <c r="D52" s="180">
        <v>2.6299930096666699</v>
      </c>
    </row>
    <row r="53" spans="1:4" x14ac:dyDescent="0.25">
      <c r="A53" s="179" t="s">
        <v>24</v>
      </c>
      <c r="B53" s="179" t="s">
        <v>104</v>
      </c>
      <c r="C53" s="180">
        <v>1.8053131870000001</v>
      </c>
      <c r="D53" s="180">
        <v>2.4872770532500001</v>
      </c>
    </row>
    <row r="54" spans="1:4" x14ac:dyDescent="0.25">
      <c r="A54" s="179" t="s">
        <v>508</v>
      </c>
      <c r="B54" s="179" t="s">
        <v>95</v>
      </c>
      <c r="C54" s="180">
        <v>1.205679827</v>
      </c>
      <c r="D54" s="180">
        <v>2.27851483566667</v>
      </c>
    </row>
    <row r="55" spans="1:4" x14ac:dyDescent="0.25">
      <c r="A55" s="179" t="s">
        <v>24</v>
      </c>
      <c r="B55" s="179" t="s">
        <v>96</v>
      </c>
      <c r="C55" s="180">
        <v>2.583416121</v>
      </c>
      <c r="D55" s="180">
        <v>1.82519905366667</v>
      </c>
    </row>
    <row r="56" spans="1:4" x14ac:dyDescent="0.25">
      <c r="A56" s="179" t="s">
        <v>24</v>
      </c>
      <c r="B56" s="179" t="s">
        <v>87</v>
      </c>
      <c r="C56" s="180">
        <v>6.5822570679999997</v>
      </c>
      <c r="D56" s="180">
        <v>2.1191853235</v>
      </c>
    </row>
    <row r="57" spans="1:4" x14ac:dyDescent="0.25">
      <c r="A57" s="179" t="s">
        <v>24</v>
      </c>
      <c r="B57" s="179" t="s">
        <v>88</v>
      </c>
      <c r="C57" s="180">
        <v>-3.5522386400000001</v>
      </c>
      <c r="D57" s="180">
        <v>1.1782311936666701</v>
      </c>
    </row>
    <row r="58" spans="1:4" x14ac:dyDescent="0.25">
      <c r="A58" s="179" t="s">
        <v>24</v>
      </c>
      <c r="B58" s="179" t="s">
        <v>97</v>
      </c>
      <c r="C58" s="180">
        <v>3.5411410929999998</v>
      </c>
      <c r="D58" s="180">
        <v>1.1519795349999999</v>
      </c>
    </row>
    <row r="59" spans="1:4" x14ac:dyDescent="0.25">
      <c r="A59" s="179" t="s">
        <v>24</v>
      </c>
      <c r="B59" s="179" t="s">
        <v>98</v>
      </c>
      <c r="C59" s="180">
        <v>4.091961221</v>
      </c>
      <c r="D59" s="180">
        <v>1.16776820458333</v>
      </c>
    </row>
    <row r="60" spans="1:4" x14ac:dyDescent="0.25">
      <c r="A60" s="179" t="s">
        <v>24</v>
      </c>
      <c r="B60" s="179" t="s">
        <v>99</v>
      </c>
      <c r="C60" s="180">
        <v>2.7014379169999998</v>
      </c>
      <c r="D60" s="180">
        <v>1.7433371529999999</v>
      </c>
    </row>
    <row r="61" spans="1:4" x14ac:dyDescent="0.25">
      <c r="A61" s="179" t="s">
        <v>24</v>
      </c>
      <c r="B61" s="179" t="s">
        <v>100</v>
      </c>
      <c r="C61" s="180">
        <v>3.4815091539999998</v>
      </c>
      <c r="D61" s="180">
        <v>2.0360459047499999</v>
      </c>
    </row>
    <row r="62" spans="1:4" x14ac:dyDescent="0.25">
      <c r="A62" s="179" t="s">
        <v>24</v>
      </c>
      <c r="B62" s="179" t="s">
        <v>101</v>
      </c>
      <c r="C62" s="180">
        <v>4.1365449879999998</v>
      </c>
      <c r="D62" s="180">
        <v>2.6535610949166699</v>
      </c>
    </row>
    <row r="63" spans="1:4" x14ac:dyDescent="0.25">
      <c r="A63" s="179" t="s">
        <v>24</v>
      </c>
      <c r="B63" s="179" t="s">
        <v>102</v>
      </c>
      <c r="C63" s="180">
        <v>-0.67555276900000005</v>
      </c>
      <c r="D63" s="180">
        <v>2.47911550275</v>
      </c>
    </row>
    <row r="64" spans="1:4" x14ac:dyDescent="0.25">
      <c r="A64" s="179" t="s">
        <v>24</v>
      </c>
      <c r="B64" s="179" t="s">
        <v>103</v>
      </c>
      <c r="C64" s="180">
        <v>1.902378533</v>
      </c>
      <c r="D64" s="180">
        <v>2.3169873083333301</v>
      </c>
    </row>
    <row r="65" spans="1:4" x14ac:dyDescent="0.25">
      <c r="A65" s="179" t="s">
        <v>24</v>
      </c>
      <c r="B65" s="179" t="s">
        <v>104</v>
      </c>
      <c r="C65" s="180">
        <v>5.4302180409999998</v>
      </c>
      <c r="D65" s="180">
        <v>2.6190627128333301</v>
      </c>
    </row>
    <row r="66" spans="1:4" x14ac:dyDescent="0.25">
      <c r="A66" s="179" t="s">
        <v>694</v>
      </c>
      <c r="B66" s="179" t="s">
        <v>95</v>
      </c>
      <c r="C66" s="180">
        <v>5.7362185309999996</v>
      </c>
      <c r="D66" s="180">
        <v>2.9966076048333301</v>
      </c>
    </row>
    <row r="67" spans="1:4" x14ac:dyDescent="0.25">
      <c r="A67" s="179" t="s">
        <v>24</v>
      </c>
      <c r="B67" s="179" t="s">
        <v>96</v>
      </c>
      <c r="C67" s="180">
        <v>1.9908953570000001</v>
      </c>
      <c r="D67" s="180">
        <v>2.9472308745000002</v>
      </c>
    </row>
    <row r="68" spans="1:4" x14ac:dyDescent="0.25">
      <c r="A68" s="179" t="s">
        <v>24</v>
      </c>
      <c r="B68" s="179" t="s">
        <v>87</v>
      </c>
      <c r="C68" s="180">
        <v>1.010010605</v>
      </c>
      <c r="D68" s="180">
        <v>2.4828770025833302</v>
      </c>
    </row>
    <row r="69" spans="1:4" x14ac:dyDescent="0.25">
      <c r="A69" s="179" t="s">
        <v>24</v>
      </c>
      <c r="B69" s="179" t="s">
        <v>88</v>
      </c>
      <c r="C69" s="180">
        <v>5.8786848090000001</v>
      </c>
      <c r="D69" s="180">
        <v>3.2687872900000001</v>
      </c>
    </row>
    <row r="70" spans="1:4" x14ac:dyDescent="0.25">
      <c r="A70" s="179" t="s">
        <v>24</v>
      </c>
      <c r="B70" s="179" t="s">
        <v>97</v>
      </c>
      <c r="C70" s="180">
        <v>0.31158497800000001</v>
      </c>
      <c r="D70" s="180">
        <v>2.9996576137500002</v>
      </c>
    </row>
    <row r="71" spans="1:4" x14ac:dyDescent="0.25">
      <c r="A71" s="179" t="s">
        <v>24</v>
      </c>
      <c r="B71" s="179" t="s">
        <v>98</v>
      </c>
      <c r="C71" s="180">
        <v>-0.350714782</v>
      </c>
      <c r="D71" s="180">
        <v>2.6294346135</v>
      </c>
    </row>
    <row r="72" spans="1:4" x14ac:dyDescent="0.25">
      <c r="A72" s="179" t="s">
        <v>24</v>
      </c>
      <c r="B72" s="179" t="s">
        <v>99</v>
      </c>
      <c r="C72" s="180">
        <v>3.6957846449999998</v>
      </c>
      <c r="D72" s="180">
        <v>2.7122968408333299</v>
      </c>
    </row>
    <row r="73" spans="1:4" x14ac:dyDescent="0.25">
      <c r="A73" s="179" t="s">
        <v>24</v>
      </c>
      <c r="B73" s="179" t="s">
        <v>100</v>
      </c>
      <c r="C73" s="180">
        <v>5.0033257689999999</v>
      </c>
      <c r="D73" s="180">
        <v>2.8391148920833298</v>
      </c>
    </row>
    <row r="74" spans="1:4" x14ac:dyDescent="0.25">
      <c r="A74" s="179" t="s">
        <v>24</v>
      </c>
      <c r="B74" s="179" t="s">
        <v>101</v>
      </c>
      <c r="C74" s="180">
        <v>-1.2298787309999999</v>
      </c>
      <c r="D74" s="180">
        <v>2.3919129154999998</v>
      </c>
    </row>
    <row r="75" spans="1:4" x14ac:dyDescent="0.25">
      <c r="A75" s="179" t="s">
        <v>24</v>
      </c>
      <c r="B75" s="179" t="s">
        <v>102</v>
      </c>
      <c r="C75" s="180">
        <v>8.0394146420000006</v>
      </c>
      <c r="D75" s="180">
        <v>3.1181601997500001</v>
      </c>
    </row>
    <row r="76" spans="1:4" x14ac:dyDescent="0.25">
      <c r="A76" s="179" t="s">
        <v>24</v>
      </c>
      <c r="B76" s="179" t="s">
        <v>103</v>
      </c>
      <c r="C76" s="180">
        <v>1.9591008190000001</v>
      </c>
      <c r="D76" s="180">
        <v>3.12288705691667</v>
      </c>
    </row>
    <row r="77" spans="1:4" x14ac:dyDescent="0.25">
      <c r="A77" s="179" t="s">
        <v>24</v>
      </c>
      <c r="B77" s="179" t="s">
        <v>104</v>
      </c>
      <c r="C77" s="180">
        <v>0.15944587199999999</v>
      </c>
      <c r="D77" s="180">
        <v>2.6836560428333298</v>
      </c>
    </row>
    <row r="78" spans="1:4" x14ac:dyDescent="0.25">
      <c r="A78" s="179" t="s">
        <v>695</v>
      </c>
      <c r="B78" s="179" t="s">
        <v>95</v>
      </c>
      <c r="C78" s="180">
        <v>-0.53604009900000005</v>
      </c>
      <c r="D78" s="180">
        <v>2.1609678236666698</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1398</v>
      </c>
    </row>
    <row r="2" spans="1:2" x14ac:dyDescent="0.25">
      <c r="A2" s="179" t="s">
        <v>691</v>
      </c>
    </row>
    <row r="3" spans="1:2" x14ac:dyDescent="0.25">
      <c r="A3" s="292" t="s">
        <v>1327</v>
      </c>
      <c r="B3" s="292"/>
    </row>
    <row r="5" spans="1:2" x14ac:dyDescent="0.25">
      <c r="A5" s="179" t="s">
        <v>114</v>
      </c>
      <c r="B5" s="179" t="s">
        <v>526</v>
      </c>
    </row>
    <row r="6" spans="1:2" x14ac:dyDescent="0.25">
      <c r="A6" s="179" t="s">
        <v>119</v>
      </c>
      <c r="B6" s="181">
        <v>-19.04255436</v>
      </c>
    </row>
    <row r="7" spans="1:2" x14ac:dyDescent="0.25">
      <c r="A7" s="179" t="s">
        <v>134</v>
      </c>
      <c r="B7" s="181">
        <v>-14.29129753</v>
      </c>
    </row>
    <row r="8" spans="1:2" x14ac:dyDescent="0.25">
      <c r="A8" s="179" t="s">
        <v>140</v>
      </c>
      <c r="B8" s="181">
        <v>-12.817626779999999</v>
      </c>
    </row>
    <row r="9" spans="1:2" x14ac:dyDescent="0.25">
      <c r="A9" s="179" t="s">
        <v>127</v>
      </c>
      <c r="B9" s="181">
        <v>-10.83113442</v>
      </c>
    </row>
    <row r="10" spans="1:2" x14ac:dyDescent="0.25">
      <c r="A10" s="179" t="s">
        <v>137</v>
      </c>
      <c r="B10" s="181">
        <v>-8.3239057800000005</v>
      </c>
    </row>
    <row r="11" spans="1:2" x14ac:dyDescent="0.25">
      <c r="A11" s="179" t="s">
        <v>129</v>
      </c>
      <c r="B11" s="181">
        <v>-6.1911380920000001</v>
      </c>
    </row>
    <row r="12" spans="1:2" x14ac:dyDescent="0.25">
      <c r="A12" s="179" t="s">
        <v>131</v>
      </c>
      <c r="B12" s="181">
        <v>-5.3913060530000001</v>
      </c>
    </row>
    <row r="13" spans="1:2" x14ac:dyDescent="0.25">
      <c r="A13" s="179" t="s">
        <v>171</v>
      </c>
      <c r="B13" s="181">
        <v>-4.440604896</v>
      </c>
    </row>
    <row r="14" spans="1:2" x14ac:dyDescent="0.25">
      <c r="A14" s="179" t="s">
        <v>145</v>
      </c>
      <c r="B14" s="181">
        <v>-3.1229372639999999</v>
      </c>
    </row>
    <row r="15" spans="1:2" x14ac:dyDescent="0.25">
      <c r="A15" s="179" t="s">
        <v>123</v>
      </c>
      <c r="B15" s="181">
        <v>-2.7219576069999998</v>
      </c>
    </row>
    <row r="16" spans="1:2" x14ac:dyDescent="0.25">
      <c r="A16" s="179" t="s">
        <v>53</v>
      </c>
      <c r="B16" s="181">
        <v>-2.6942995839999999</v>
      </c>
    </row>
    <row r="17" spans="1:2" x14ac:dyDescent="0.25">
      <c r="A17" s="179" t="s">
        <v>142</v>
      </c>
      <c r="B17" s="181">
        <v>-2.557623896</v>
      </c>
    </row>
    <row r="18" spans="1:2" x14ac:dyDescent="0.25">
      <c r="A18" s="179" t="s">
        <v>144</v>
      </c>
      <c r="B18" s="181">
        <v>-1.826778113</v>
      </c>
    </row>
    <row r="19" spans="1:2" x14ac:dyDescent="0.25">
      <c r="A19" s="179" t="s">
        <v>5</v>
      </c>
      <c r="B19" s="181">
        <v>-0.97101754799999995</v>
      </c>
    </row>
    <row r="20" spans="1:2" x14ac:dyDescent="0.25">
      <c r="A20" s="179" t="s">
        <v>94</v>
      </c>
      <c r="B20" s="181">
        <v>-0.53604009900000005</v>
      </c>
    </row>
    <row r="21" spans="1:2" x14ac:dyDescent="0.25">
      <c r="A21" s="179" t="s">
        <v>122</v>
      </c>
      <c r="B21" s="181">
        <v>-0.38871234399999999</v>
      </c>
    </row>
    <row r="22" spans="1:2" x14ac:dyDescent="0.25">
      <c r="A22" s="179" t="s">
        <v>139</v>
      </c>
      <c r="B22" s="181">
        <v>4.9693772999999997E-2</v>
      </c>
    </row>
    <row r="23" spans="1:2" x14ac:dyDescent="0.25">
      <c r="A23" s="179" t="s">
        <v>121</v>
      </c>
      <c r="B23" s="181">
        <v>0.25706110599999998</v>
      </c>
    </row>
    <row r="24" spans="1:2" x14ac:dyDescent="0.25">
      <c r="A24" s="179" t="s">
        <v>136</v>
      </c>
      <c r="B24" s="181">
        <v>0.63812769499999999</v>
      </c>
    </row>
    <row r="25" spans="1:2" x14ac:dyDescent="0.25">
      <c r="A25" s="179" t="s">
        <v>143</v>
      </c>
      <c r="B25" s="181">
        <v>1.095892332</v>
      </c>
    </row>
    <row r="26" spans="1:2" x14ac:dyDescent="0.25">
      <c r="A26" s="179" t="s">
        <v>120</v>
      </c>
      <c r="B26" s="181">
        <v>1.5103050899999999</v>
      </c>
    </row>
    <row r="27" spans="1:2" x14ac:dyDescent="0.25">
      <c r="A27" s="179" t="s">
        <v>128</v>
      </c>
      <c r="B27" s="181">
        <v>2.4244259619999999</v>
      </c>
    </row>
    <row r="28" spans="1:2" x14ac:dyDescent="0.25">
      <c r="A28" s="179" t="s">
        <v>130</v>
      </c>
      <c r="B28" s="181">
        <v>2.973344821</v>
      </c>
    </row>
    <row r="29" spans="1:2" x14ac:dyDescent="0.25">
      <c r="A29" s="179" t="s">
        <v>126</v>
      </c>
      <c r="B29" s="181">
        <v>3.34909832</v>
      </c>
    </row>
    <row r="30" spans="1:2" x14ac:dyDescent="0.25">
      <c r="A30" s="179" t="s">
        <v>117</v>
      </c>
      <c r="B30" s="181">
        <v>5.350039057</v>
      </c>
    </row>
    <row r="31" spans="1:2" x14ac:dyDescent="0.25">
      <c r="A31" s="179" t="s">
        <v>133</v>
      </c>
      <c r="B31" s="181">
        <v>5.5614522050000001</v>
      </c>
    </row>
    <row r="32" spans="1:2" x14ac:dyDescent="0.25">
      <c r="A32" s="179" t="s">
        <v>116</v>
      </c>
      <c r="B32" s="181">
        <v>5.7346224619999999</v>
      </c>
    </row>
    <row r="33" spans="1:2" x14ac:dyDescent="0.25">
      <c r="A33" s="179" t="s">
        <v>138</v>
      </c>
      <c r="B33" s="181">
        <v>7.7292808519999996</v>
      </c>
    </row>
    <row r="34" spans="1:2" x14ac:dyDescent="0.25">
      <c r="A34" s="179" t="s">
        <v>118</v>
      </c>
      <c r="B34" s="181">
        <v>8.3485456760000005</v>
      </c>
    </row>
    <row r="35" spans="1:2" x14ac:dyDescent="0.25">
      <c r="A35" s="179" t="s">
        <v>124</v>
      </c>
      <c r="B35" s="181">
        <v>10.02690104</v>
      </c>
    </row>
    <row r="36" spans="1:2" x14ac:dyDescent="0.25">
      <c r="A36" s="179" t="s">
        <v>135</v>
      </c>
      <c r="B36" s="181">
        <v>10.619500260000001</v>
      </c>
    </row>
    <row r="37" spans="1:2" x14ac:dyDescent="0.25">
      <c r="A37" s="179" t="s">
        <v>132</v>
      </c>
      <c r="B37" s="181">
        <v>11.47585067</v>
      </c>
    </row>
    <row r="38" spans="1:2" x14ac:dyDescent="0.25">
      <c r="A38" s="179" t="s">
        <v>125</v>
      </c>
      <c r="B38" s="181">
        <v>18.10113162</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B8"/>
  <sheetViews>
    <sheetView workbookViewId="0">
      <selection activeCell="A2" sqref="A2"/>
    </sheetView>
  </sheetViews>
  <sheetFormatPr baseColWidth="10" defaultRowHeight="15" x14ac:dyDescent="0.25"/>
  <cols>
    <col min="1" max="16384" width="11.42578125" style="179"/>
  </cols>
  <sheetData>
    <row r="1" spans="1:2" x14ac:dyDescent="0.25">
      <c r="A1" s="179" t="s">
        <v>1397</v>
      </c>
    </row>
    <row r="2" spans="1:2" x14ac:dyDescent="0.25">
      <c r="A2" s="179" t="s">
        <v>691</v>
      </c>
    </row>
    <row r="3" spans="1:2" x14ac:dyDescent="0.25">
      <c r="A3" s="292" t="s">
        <v>1327</v>
      </c>
      <c r="B3" s="292"/>
    </row>
    <row r="5" spans="1:2" x14ac:dyDescent="0.25">
      <c r="A5" s="179" t="s">
        <v>696</v>
      </c>
      <c r="B5" s="179" t="s">
        <v>526</v>
      </c>
    </row>
    <row r="6" spans="1:2" x14ac:dyDescent="0.25">
      <c r="A6" s="179" t="s">
        <v>697</v>
      </c>
      <c r="B6" s="181">
        <v>-0.53604009900000005</v>
      </c>
    </row>
    <row r="7" spans="1:2" x14ac:dyDescent="0.25">
      <c r="A7" s="179" t="s">
        <v>439</v>
      </c>
      <c r="B7" s="181">
        <v>9.7093136560000008</v>
      </c>
    </row>
    <row r="8" spans="1:2" x14ac:dyDescent="0.25">
      <c r="A8" s="179" t="s">
        <v>698</v>
      </c>
      <c r="B8" s="181">
        <v>-4.2424483950000003</v>
      </c>
    </row>
  </sheetData>
  <mergeCells count="1">
    <mergeCell ref="A3:B3"/>
  </mergeCells>
  <hyperlinks>
    <hyperlink ref="A3:B3" location="Índice!A1" display="Regresar al Índic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D78"/>
  <sheetViews>
    <sheetView workbookViewId="0">
      <selection activeCell="A2" sqref="A2"/>
    </sheetView>
  </sheetViews>
  <sheetFormatPr baseColWidth="10" defaultColWidth="9.140625" defaultRowHeight="15" x14ac:dyDescent="0.25"/>
  <cols>
    <col min="1" max="16384" width="9.140625" style="179"/>
  </cols>
  <sheetData>
    <row r="1" spans="1:4" x14ac:dyDescent="0.25">
      <c r="A1" s="179" t="s">
        <v>1396</v>
      </c>
    </row>
    <row r="2" spans="1:4" x14ac:dyDescent="0.25">
      <c r="A2" s="179" t="s">
        <v>691</v>
      </c>
    </row>
    <row r="3" spans="1:4" x14ac:dyDescent="0.25">
      <c r="A3" s="292" t="s">
        <v>1327</v>
      </c>
      <c r="B3" s="292"/>
    </row>
    <row r="5" spans="1:4" x14ac:dyDescent="0.25">
      <c r="A5" s="179" t="s">
        <v>302</v>
      </c>
      <c r="B5" s="179" t="s">
        <v>692</v>
      </c>
      <c r="C5" s="179" t="s">
        <v>526</v>
      </c>
      <c r="D5" s="179" t="s">
        <v>693</v>
      </c>
    </row>
    <row r="6" spans="1:4" x14ac:dyDescent="0.25">
      <c r="A6" s="179" t="s">
        <v>504</v>
      </c>
      <c r="B6" s="179" t="s">
        <v>95</v>
      </c>
      <c r="C6" s="180">
        <v>-6.2946985089999998</v>
      </c>
      <c r="D6" s="180">
        <v>1.2791846654166701</v>
      </c>
    </row>
    <row r="7" spans="1:4" x14ac:dyDescent="0.25">
      <c r="A7" s="179" t="s">
        <v>24</v>
      </c>
      <c r="B7" s="179" t="s">
        <v>96</v>
      </c>
      <c r="C7" s="180">
        <v>10.631087470000001</v>
      </c>
      <c r="D7" s="180">
        <v>1.8970455079999999</v>
      </c>
    </row>
    <row r="8" spans="1:4" x14ac:dyDescent="0.25">
      <c r="A8" s="179" t="s">
        <v>24</v>
      </c>
      <c r="B8" s="179" t="s">
        <v>87</v>
      </c>
      <c r="C8" s="180">
        <v>0.44468817599999999</v>
      </c>
      <c r="D8" s="180">
        <v>0.99112137433333303</v>
      </c>
    </row>
    <row r="9" spans="1:4" x14ac:dyDescent="0.25">
      <c r="A9" s="179" t="s">
        <v>24</v>
      </c>
      <c r="B9" s="179" t="s">
        <v>88</v>
      </c>
      <c r="C9" s="180">
        <v>5.6009550910000003</v>
      </c>
      <c r="D9" s="180">
        <v>1.8028109214166701</v>
      </c>
    </row>
    <row r="10" spans="1:4" x14ac:dyDescent="0.25">
      <c r="A10" s="179" t="s">
        <v>24</v>
      </c>
      <c r="B10" s="179" t="s">
        <v>97</v>
      </c>
      <c r="C10" s="180">
        <v>4.2978754639999996</v>
      </c>
      <c r="D10" s="180">
        <v>1.81515879341667</v>
      </c>
    </row>
    <row r="11" spans="1:4" x14ac:dyDescent="0.25">
      <c r="A11" s="179" t="s">
        <v>24</v>
      </c>
      <c r="B11" s="179" t="s">
        <v>98</v>
      </c>
      <c r="C11" s="180">
        <v>-0.16756844200000001</v>
      </c>
      <c r="D11" s="180">
        <v>1.96126835458333</v>
      </c>
    </row>
    <row r="12" spans="1:4" x14ac:dyDescent="0.25">
      <c r="A12" s="179" t="s">
        <v>24</v>
      </c>
      <c r="B12" s="179" t="s">
        <v>99</v>
      </c>
      <c r="C12" s="180">
        <v>-11.09942813</v>
      </c>
      <c r="D12" s="180">
        <v>0.2964403135</v>
      </c>
    </row>
    <row r="13" spans="1:4" x14ac:dyDescent="0.25">
      <c r="A13" s="179" t="s">
        <v>24</v>
      </c>
      <c r="B13" s="179" t="s">
        <v>100</v>
      </c>
      <c r="C13" s="180">
        <v>-4.2001334190000001</v>
      </c>
      <c r="D13" s="180">
        <v>-0.73651210983333304</v>
      </c>
    </row>
    <row r="14" spans="1:4" x14ac:dyDescent="0.25">
      <c r="A14" s="179" t="s">
        <v>24</v>
      </c>
      <c r="B14" s="179" t="s">
        <v>101</v>
      </c>
      <c r="C14" s="180">
        <v>-7.4873142399999999</v>
      </c>
      <c r="D14" s="180">
        <v>-2.0082536449999999</v>
      </c>
    </row>
    <row r="15" spans="1:4" x14ac:dyDescent="0.25">
      <c r="A15" s="179" t="s">
        <v>24</v>
      </c>
      <c r="B15" s="179" t="s">
        <v>102</v>
      </c>
      <c r="C15" s="180">
        <v>2.8819355350000002</v>
      </c>
      <c r="D15" s="180">
        <v>-1.41148406</v>
      </c>
    </row>
    <row r="16" spans="1:4" x14ac:dyDescent="0.25">
      <c r="A16" s="179" t="s">
        <v>24</v>
      </c>
      <c r="B16" s="179" t="s">
        <v>103</v>
      </c>
      <c r="C16" s="180">
        <v>-4.3323704349999996</v>
      </c>
      <c r="D16" s="180">
        <v>-1.19188530775</v>
      </c>
    </row>
    <row r="17" spans="1:4" x14ac:dyDescent="0.25">
      <c r="A17" s="179" t="s">
        <v>24</v>
      </c>
      <c r="B17" s="179" t="s">
        <v>104</v>
      </c>
      <c r="C17" s="180">
        <v>3.6807463999999998E-2</v>
      </c>
      <c r="D17" s="180">
        <v>-0.80734699791666698</v>
      </c>
    </row>
    <row r="18" spans="1:4" x14ac:dyDescent="0.25">
      <c r="A18" s="179" t="s">
        <v>505</v>
      </c>
      <c r="B18" s="179" t="s">
        <v>95</v>
      </c>
      <c r="C18" s="180">
        <v>-9.9686336390000001</v>
      </c>
      <c r="D18" s="180">
        <v>-1.11350825875</v>
      </c>
    </row>
    <row r="19" spans="1:4" x14ac:dyDescent="0.25">
      <c r="A19" s="179" t="s">
        <v>24</v>
      </c>
      <c r="B19" s="179" t="s">
        <v>96</v>
      </c>
      <c r="C19" s="180">
        <v>-11.97980879</v>
      </c>
      <c r="D19" s="180">
        <v>-2.9977496137499999</v>
      </c>
    </row>
    <row r="20" spans="1:4" x14ac:dyDescent="0.25">
      <c r="A20" s="179" t="s">
        <v>24</v>
      </c>
      <c r="B20" s="179" t="s">
        <v>87</v>
      </c>
      <c r="C20" s="180">
        <v>-1.3478236640000001</v>
      </c>
      <c r="D20" s="180">
        <v>-3.1471256004166701</v>
      </c>
    </row>
    <row r="21" spans="1:4" x14ac:dyDescent="0.25">
      <c r="A21" s="179" t="s">
        <v>24</v>
      </c>
      <c r="B21" s="179" t="s">
        <v>88</v>
      </c>
      <c r="C21" s="180">
        <v>-3.394147851</v>
      </c>
      <c r="D21" s="180">
        <v>-3.89671751225</v>
      </c>
    </row>
    <row r="22" spans="1:4" x14ac:dyDescent="0.25">
      <c r="A22" s="179" t="s">
        <v>24</v>
      </c>
      <c r="B22" s="179" t="s">
        <v>97</v>
      </c>
      <c r="C22" s="180">
        <v>0.419464367</v>
      </c>
      <c r="D22" s="180">
        <v>-4.2199184369999996</v>
      </c>
    </row>
    <row r="23" spans="1:4" x14ac:dyDescent="0.25">
      <c r="A23" s="179" t="s">
        <v>24</v>
      </c>
      <c r="B23" s="179" t="s">
        <v>98</v>
      </c>
      <c r="C23" s="180">
        <v>3.103936992</v>
      </c>
      <c r="D23" s="180">
        <v>-3.94729298416667</v>
      </c>
    </row>
    <row r="24" spans="1:4" x14ac:dyDescent="0.25">
      <c r="A24" s="179" t="s">
        <v>24</v>
      </c>
      <c r="B24" s="179" t="s">
        <v>99</v>
      </c>
      <c r="C24" s="180">
        <v>-4.2206526850000001</v>
      </c>
      <c r="D24" s="180">
        <v>-3.3740616970833299</v>
      </c>
    </row>
    <row r="25" spans="1:4" x14ac:dyDescent="0.25">
      <c r="A25" s="179" t="s">
        <v>24</v>
      </c>
      <c r="B25" s="179" t="s">
        <v>100</v>
      </c>
      <c r="C25" s="180">
        <v>-1.4909627089999999</v>
      </c>
      <c r="D25" s="180">
        <v>-3.1482974712499998</v>
      </c>
    </row>
    <row r="26" spans="1:4" x14ac:dyDescent="0.25">
      <c r="A26" s="179" t="s">
        <v>24</v>
      </c>
      <c r="B26" s="179" t="s">
        <v>101</v>
      </c>
      <c r="C26" s="180">
        <v>-7.8904593170000004</v>
      </c>
      <c r="D26" s="180">
        <v>-3.18189289433333</v>
      </c>
    </row>
    <row r="27" spans="1:4" x14ac:dyDescent="0.25">
      <c r="A27" s="179" t="s">
        <v>24</v>
      </c>
      <c r="B27" s="179" t="s">
        <v>102</v>
      </c>
      <c r="C27" s="180">
        <v>1.2074878710000001</v>
      </c>
      <c r="D27" s="180">
        <v>-3.3214301996666702</v>
      </c>
    </row>
    <row r="28" spans="1:4" x14ac:dyDescent="0.25">
      <c r="A28" s="179" t="s">
        <v>24</v>
      </c>
      <c r="B28" s="179" t="s">
        <v>103</v>
      </c>
      <c r="C28" s="180">
        <v>-4.1801030949999998</v>
      </c>
      <c r="D28" s="180">
        <v>-3.3087412546666699</v>
      </c>
    </row>
    <row r="29" spans="1:4" x14ac:dyDescent="0.25">
      <c r="A29" s="179" t="s">
        <v>24</v>
      </c>
      <c r="B29" s="179" t="s">
        <v>104</v>
      </c>
      <c r="C29" s="180">
        <v>3.0748318750000001</v>
      </c>
      <c r="D29" s="180">
        <v>-3.0555725537499998</v>
      </c>
    </row>
    <row r="30" spans="1:4" x14ac:dyDescent="0.25">
      <c r="A30" s="179" t="s">
        <v>506</v>
      </c>
      <c r="B30" s="179" t="s">
        <v>95</v>
      </c>
      <c r="C30" s="180">
        <v>8.3263682039999996</v>
      </c>
      <c r="D30" s="180">
        <v>-1.5309890668333299</v>
      </c>
    </row>
    <row r="31" spans="1:4" x14ac:dyDescent="0.25">
      <c r="A31" s="179" t="s">
        <v>24</v>
      </c>
      <c r="B31" s="179" t="s">
        <v>96</v>
      </c>
      <c r="C31" s="180">
        <v>-3.815746356</v>
      </c>
      <c r="D31" s="180">
        <v>-0.85065053066666696</v>
      </c>
    </row>
    <row r="32" spans="1:4" x14ac:dyDescent="0.25">
      <c r="A32" s="179" t="s">
        <v>24</v>
      </c>
      <c r="B32" s="179" t="s">
        <v>87</v>
      </c>
      <c r="C32" s="180">
        <v>-0.75843015000000003</v>
      </c>
      <c r="D32" s="180">
        <v>-0.80153440450000002</v>
      </c>
    </row>
    <row r="33" spans="1:4" x14ac:dyDescent="0.25">
      <c r="A33" s="179" t="s">
        <v>24</v>
      </c>
      <c r="B33" s="179" t="s">
        <v>88</v>
      </c>
      <c r="C33" s="180">
        <v>6.3798649530000002</v>
      </c>
      <c r="D33" s="180">
        <v>1.29666625E-2</v>
      </c>
    </row>
    <row r="34" spans="1:4" x14ac:dyDescent="0.25">
      <c r="A34" s="179" t="s">
        <v>24</v>
      </c>
      <c r="B34" s="179" t="s">
        <v>97</v>
      </c>
      <c r="C34" s="180">
        <v>6.3734633780000003</v>
      </c>
      <c r="D34" s="180">
        <v>0.50913324675000005</v>
      </c>
    </row>
    <row r="35" spans="1:4" x14ac:dyDescent="0.25">
      <c r="A35" s="179" t="s">
        <v>24</v>
      </c>
      <c r="B35" s="179" t="s">
        <v>98</v>
      </c>
      <c r="C35" s="180">
        <v>10.459112080000001</v>
      </c>
      <c r="D35" s="180">
        <v>1.1220645040833299</v>
      </c>
    </row>
    <row r="36" spans="1:4" x14ac:dyDescent="0.25">
      <c r="A36" s="179" t="s">
        <v>24</v>
      </c>
      <c r="B36" s="179" t="s">
        <v>99</v>
      </c>
      <c r="C36" s="180">
        <v>26.428442759999999</v>
      </c>
      <c r="D36" s="180">
        <v>3.67615579116667</v>
      </c>
    </row>
    <row r="37" spans="1:4" x14ac:dyDescent="0.25">
      <c r="A37" s="179" t="s">
        <v>24</v>
      </c>
      <c r="B37" s="179" t="s">
        <v>100</v>
      </c>
      <c r="C37" s="180">
        <v>22.715573039999999</v>
      </c>
      <c r="D37" s="180">
        <v>5.6933671035833298</v>
      </c>
    </row>
    <row r="38" spans="1:4" x14ac:dyDescent="0.25">
      <c r="A38" s="179" t="s">
        <v>24</v>
      </c>
      <c r="B38" s="179" t="s">
        <v>101</v>
      </c>
      <c r="C38" s="180">
        <v>46.942008219999998</v>
      </c>
      <c r="D38" s="180">
        <v>10.2627393983333</v>
      </c>
    </row>
    <row r="39" spans="1:4" x14ac:dyDescent="0.25">
      <c r="A39" s="179" t="s">
        <v>24</v>
      </c>
      <c r="B39" s="179" t="s">
        <v>102</v>
      </c>
      <c r="C39" s="180">
        <v>-1.975609433</v>
      </c>
      <c r="D39" s="180">
        <v>9.9974812896666698</v>
      </c>
    </row>
    <row r="40" spans="1:4" x14ac:dyDescent="0.25">
      <c r="A40" s="179" t="s">
        <v>24</v>
      </c>
      <c r="B40" s="179" t="s">
        <v>103</v>
      </c>
      <c r="C40" s="180">
        <v>5.229559107</v>
      </c>
      <c r="D40" s="180">
        <v>10.7816198065</v>
      </c>
    </row>
    <row r="41" spans="1:4" x14ac:dyDescent="0.25">
      <c r="A41" s="179" t="s">
        <v>24</v>
      </c>
      <c r="B41" s="179" t="s">
        <v>104</v>
      </c>
      <c r="C41" s="180">
        <v>3.7026915499999999</v>
      </c>
      <c r="D41" s="180">
        <v>10.833941446083299</v>
      </c>
    </row>
    <row r="42" spans="1:4" x14ac:dyDescent="0.25">
      <c r="A42" s="179" t="s">
        <v>507</v>
      </c>
      <c r="B42" s="179" t="s">
        <v>95</v>
      </c>
      <c r="C42" s="180">
        <v>16.417035670000001</v>
      </c>
      <c r="D42" s="180">
        <v>11.5081637349167</v>
      </c>
    </row>
    <row r="43" spans="1:4" x14ac:dyDescent="0.25">
      <c r="A43" s="179" t="s">
        <v>24</v>
      </c>
      <c r="B43" s="179" t="s">
        <v>96</v>
      </c>
      <c r="C43" s="180">
        <v>16.183690639999998</v>
      </c>
      <c r="D43" s="180">
        <v>13.174783484583299</v>
      </c>
    </row>
    <row r="44" spans="1:4" x14ac:dyDescent="0.25">
      <c r="A44" s="179" t="s">
        <v>24</v>
      </c>
      <c r="B44" s="179" t="s">
        <v>87</v>
      </c>
      <c r="C44" s="180">
        <v>9.4570484290000003</v>
      </c>
      <c r="D44" s="180">
        <v>14.026073366166701</v>
      </c>
    </row>
    <row r="45" spans="1:4" x14ac:dyDescent="0.25">
      <c r="A45" s="179" t="s">
        <v>24</v>
      </c>
      <c r="B45" s="179" t="s">
        <v>88</v>
      </c>
      <c r="C45" s="180">
        <v>6.1458599380000001</v>
      </c>
      <c r="D45" s="180">
        <v>14.00657294825</v>
      </c>
    </row>
    <row r="46" spans="1:4" x14ac:dyDescent="0.25">
      <c r="A46" s="179" t="s">
        <v>24</v>
      </c>
      <c r="B46" s="179" t="s">
        <v>97</v>
      </c>
      <c r="C46" s="180">
        <v>4.4971673059999997</v>
      </c>
      <c r="D46" s="180">
        <v>13.85021494225</v>
      </c>
    </row>
    <row r="47" spans="1:4" x14ac:dyDescent="0.25">
      <c r="A47" s="179" t="s">
        <v>24</v>
      </c>
      <c r="B47" s="179" t="s">
        <v>98</v>
      </c>
      <c r="C47" s="180">
        <v>1.5468744619999999</v>
      </c>
      <c r="D47" s="180">
        <v>13.107528474083299</v>
      </c>
    </row>
    <row r="48" spans="1:4" x14ac:dyDescent="0.25">
      <c r="A48" s="179" t="s">
        <v>24</v>
      </c>
      <c r="B48" s="179" t="s">
        <v>99</v>
      </c>
      <c r="C48" s="180">
        <v>-16.950821439999999</v>
      </c>
      <c r="D48" s="180">
        <v>9.4925897907499994</v>
      </c>
    </row>
    <row r="49" spans="1:4" x14ac:dyDescent="0.25">
      <c r="A49" s="179" t="s">
        <v>24</v>
      </c>
      <c r="B49" s="179" t="s">
        <v>100</v>
      </c>
      <c r="C49" s="180">
        <v>-11.213649289999999</v>
      </c>
      <c r="D49" s="180">
        <v>6.6651545965833296</v>
      </c>
    </row>
    <row r="50" spans="1:4" x14ac:dyDescent="0.25">
      <c r="A50" s="179" t="s">
        <v>24</v>
      </c>
      <c r="B50" s="179" t="s">
        <v>101</v>
      </c>
      <c r="C50" s="180">
        <v>-16.236561200000001</v>
      </c>
      <c r="D50" s="180">
        <v>1.40027381158333</v>
      </c>
    </row>
    <row r="51" spans="1:4" x14ac:dyDescent="0.25">
      <c r="A51" s="179" t="s">
        <v>24</v>
      </c>
      <c r="B51" s="179" t="s">
        <v>102</v>
      </c>
      <c r="C51" s="180">
        <v>11.173417239999999</v>
      </c>
      <c r="D51" s="180">
        <v>2.49602603433333</v>
      </c>
    </row>
    <row r="52" spans="1:4" x14ac:dyDescent="0.25">
      <c r="A52" s="179" t="s">
        <v>24</v>
      </c>
      <c r="B52" s="179" t="s">
        <v>103</v>
      </c>
      <c r="C52" s="180">
        <v>15.52752755</v>
      </c>
      <c r="D52" s="180">
        <v>3.3541900712500001</v>
      </c>
    </row>
    <row r="53" spans="1:4" x14ac:dyDescent="0.25">
      <c r="A53" s="179" t="s">
        <v>24</v>
      </c>
      <c r="B53" s="179" t="s">
        <v>104</v>
      </c>
      <c r="C53" s="180">
        <v>3.0954840579999998</v>
      </c>
      <c r="D53" s="180">
        <v>3.30358944691667</v>
      </c>
    </row>
    <row r="54" spans="1:4" x14ac:dyDescent="0.25">
      <c r="A54" s="179" t="s">
        <v>508</v>
      </c>
      <c r="B54" s="179" t="s">
        <v>95</v>
      </c>
      <c r="C54" s="180">
        <v>5.9946941770000004</v>
      </c>
      <c r="D54" s="180">
        <v>2.4350609891666699</v>
      </c>
    </row>
    <row r="55" spans="1:4" x14ac:dyDescent="0.25">
      <c r="A55" s="179" t="s">
        <v>24</v>
      </c>
      <c r="B55" s="179" t="s">
        <v>96</v>
      </c>
      <c r="C55" s="180">
        <v>8.7603708559999998</v>
      </c>
      <c r="D55" s="180">
        <v>1.81645100716667</v>
      </c>
    </row>
    <row r="56" spans="1:4" x14ac:dyDescent="0.25">
      <c r="A56" s="179" t="s">
        <v>24</v>
      </c>
      <c r="B56" s="179" t="s">
        <v>87</v>
      </c>
      <c r="C56" s="180">
        <v>12.03710931</v>
      </c>
      <c r="D56" s="180">
        <v>2.0314560805833302</v>
      </c>
    </row>
    <row r="57" spans="1:4" x14ac:dyDescent="0.25">
      <c r="A57" s="179" t="s">
        <v>24</v>
      </c>
      <c r="B57" s="179" t="s">
        <v>88</v>
      </c>
      <c r="C57" s="180">
        <v>-4.2325247969999999</v>
      </c>
      <c r="D57" s="180">
        <v>1.1665906859999999</v>
      </c>
    </row>
    <row r="58" spans="1:4" x14ac:dyDescent="0.25">
      <c r="A58" s="179" t="s">
        <v>24</v>
      </c>
      <c r="B58" s="179" t="s">
        <v>97</v>
      </c>
      <c r="C58" s="180">
        <v>6.5594095320000001</v>
      </c>
      <c r="D58" s="180">
        <v>1.33844420483333</v>
      </c>
    </row>
    <row r="59" spans="1:4" x14ac:dyDescent="0.25">
      <c r="A59" s="179" t="s">
        <v>24</v>
      </c>
      <c r="B59" s="179" t="s">
        <v>98</v>
      </c>
      <c r="C59" s="180">
        <v>0.67287811500000005</v>
      </c>
      <c r="D59" s="180">
        <v>1.2656111759166699</v>
      </c>
    </row>
    <row r="60" spans="1:4" x14ac:dyDescent="0.25">
      <c r="A60" s="179" t="s">
        <v>24</v>
      </c>
      <c r="B60" s="179" t="s">
        <v>99</v>
      </c>
      <c r="C60" s="180">
        <v>3.704853645</v>
      </c>
      <c r="D60" s="180">
        <v>2.9869174329999999</v>
      </c>
    </row>
    <row r="61" spans="1:4" x14ac:dyDescent="0.25">
      <c r="A61" s="179" t="s">
        <v>24</v>
      </c>
      <c r="B61" s="179" t="s">
        <v>100</v>
      </c>
      <c r="C61" s="180">
        <v>-7.4794166999999995E-2</v>
      </c>
      <c r="D61" s="180">
        <v>3.9151553599166702</v>
      </c>
    </row>
    <row r="62" spans="1:4" x14ac:dyDescent="0.25">
      <c r="A62" s="179" t="s">
        <v>24</v>
      </c>
      <c r="B62" s="179" t="s">
        <v>101</v>
      </c>
      <c r="C62" s="180">
        <v>2.397645764</v>
      </c>
      <c r="D62" s="180">
        <v>5.4680059402500003</v>
      </c>
    </row>
    <row r="63" spans="1:4" x14ac:dyDescent="0.25">
      <c r="A63" s="179" t="s">
        <v>24</v>
      </c>
      <c r="B63" s="179" t="s">
        <v>102</v>
      </c>
      <c r="C63" s="180">
        <v>-8.2226647239999995</v>
      </c>
      <c r="D63" s="180">
        <v>3.8516657765833302</v>
      </c>
    </row>
    <row r="64" spans="1:4" x14ac:dyDescent="0.25">
      <c r="A64" s="179" t="s">
        <v>24</v>
      </c>
      <c r="B64" s="179" t="s">
        <v>103</v>
      </c>
      <c r="C64" s="180">
        <v>-5.1418446790000001</v>
      </c>
      <c r="D64" s="180">
        <v>2.12921809083333</v>
      </c>
    </row>
    <row r="65" spans="1:4" x14ac:dyDescent="0.25">
      <c r="A65" s="179" t="s">
        <v>24</v>
      </c>
      <c r="B65" s="179" t="s">
        <v>104</v>
      </c>
      <c r="C65" s="180">
        <v>5.1928116620000004</v>
      </c>
      <c r="D65" s="180">
        <v>2.3039953911666702</v>
      </c>
    </row>
    <row r="66" spans="1:4" x14ac:dyDescent="0.25">
      <c r="A66" s="179" t="s">
        <v>694</v>
      </c>
      <c r="B66" s="179" t="s">
        <v>95</v>
      </c>
      <c r="C66" s="180">
        <v>2.9433785970000002</v>
      </c>
      <c r="D66" s="180">
        <v>2.04971909283333</v>
      </c>
    </row>
    <row r="67" spans="1:4" x14ac:dyDescent="0.25">
      <c r="A67" s="179" t="s">
        <v>24</v>
      </c>
      <c r="B67" s="179" t="s">
        <v>96</v>
      </c>
      <c r="C67" s="180">
        <v>-8.3612799039999999</v>
      </c>
      <c r="D67" s="180">
        <v>0.62291486283333297</v>
      </c>
    </row>
    <row r="68" spans="1:4" x14ac:dyDescent="0.25">
      <c r="A68" s="179" t="s">
        <v>24</v>
      </c>
      <c r="B68" s="179" t="s">
        <v>87</v>
      </c>
      <c r="C68" s="180">
        <v>-6.1953008089999999</v>
      </c>
      <c r="D68" s="180">
        <v>-0.89645264708333305</v>
      </c>
    </row>
    <row r="69" spans="1:4" x14ac:dyDescent="0.25">
      <c r="A69" s="179" t="s">
        <v>24</v>
      </c>
      <c r="B69" s="179" t="s">
        <v>88</v>
      </c>
      <c r="C69" s="180">
        <v>0.14821982</v>
      </c>
      <c r="D69" s="180">
        <v>-0.53139059566666702</v>
      </c>
    </row>
    <row r="70" spans="1:4" x14ac:dyDescent="0.25">
      <c r="A70" s="179" t="s">
        <v>24</v>
      </c>
      <c r="B70" s="179" t="s">
        <v>97</v>
      </c>
      <c r="C70" s="180">
        <v>-14.14039416</v>
      </c>
      <c r="D70" s="180">
        <v>-2.2563742366666699</v>
      </c>
    </row>
    <row r="71" spans="1:4" x14ac:dyDescent="0.25">
      <c r="A71" s="179" t="s">
        <v>24</v>
      </c>
      <c r="B71" s="179" t="s">
        <v>98</v>
      </c>
      <c r="C71" s="180">
        <v>-5.8201365579999997</v>
      </c>
      <c r="D71" s="180">
        <v>-2.7974587927500001</v>
      </c>
    </row>
    <row r="72" spans="1:4" x14ac:dyDescent="0.25">
      <c r="A72" s="179" t="s">
        <v>24</v>
      </c>
      <c r="B72" s="179" t="s">
        <v>99</v>
      </c>
      <c r="C72" s="180">
        <v>4.6556742900000003</v>
      </c>
      <c r="D72" s="180">
        <v>-2.7182237389999999</v>
      </c>
    </row>
    <row r="73" spans="1:4" x14ac:dyDescent="0.25">
      <c r="A73" s="179" t="s">
        <v>24</v>
      </c>
      <c r="B73" s="179" t="s">
        <v>100</v>
      </c>
      <c r="C73" s="180">
        <v>7.866739119</v>
      </c>
      <c r="D73" s="180">
        <v>-2.0564292984999999</v>
      </c>
    </row>
    <row r="74" spans="1:4" x14ac:dyDescent="0.25">
      <c r="A74" s="179" t="s">
        <v>24</v>
      </c>
      <c r="B74" s="179" t="s">
        <v>101</v>
      </c>
      <c r="C74" s="180">
        <v>-4.5786845190000003</v>
      </c>
      <c r="D74" s="180">
        <v>-2.6377901554166701</v>
      </c>
    </row>
    <row r="75" spans="1:4" x14ac:dyDescent="0.25">
      <c r="A75" s="179" t="s">
        <v>24</v>
      </c>
      <c r="B75" s="179" t="s">
        <v>102</v>
      </c>
      <c r="C75" s="180">
        <v>16.832736199999999</v>
      </c>
      <c r="D75" s="180">
        <v>-0.54984007841666704</v>
      </c>
    </row>
    <row r="76" spans="1:4" x14ac:dyDescent="0.25">
      <c r="A76" s="179" t="s">
        <v>24</v>
      </c>
      <c r="B76" s="179" t="s">
        <v>103</v>
      </c>
      <c r="C76" s="180">
        <v>2.169125529</v>
      </c>
      <c r="D76" s="180">
        <v>5.9407438916666701E-2</v>
      </c>
    </row>
    <row r="77" spans="1:4" x14ac:dyDescent="0.25">
      <c r="A77" s="179" t="s">
        <v>24</v>
      </c>
      <c r="B77" s="179" t="s">
        <v>104</v>
      </c>
      <c r="C77" s="180">
        <v>15.70475834</v>
      </c>
      <c r="D77" s="180">
        <v>0.93540299541666705</v>
      </c>
    </row>
    <row r="78" spans="1:4" x14ac:dyDescent="0.25">
      <c r="A78" s="179" t="s">
        <v>695</v>
      </c>
      <c r="B78" s="179" t="s">
        <v>95</v>
      </c>
      <c r="C78" s="180">
        <v>9.7093136560000008</v>
      </c>
      <c r="D78" s="180">
        <v>1.499230917</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1395</v>
      </c>
    </row>
    <row r="2" spans="1:2" x14ac:dyDescent="0.25">
      <c r="A2" s="179" t="s">
        <v>691</v>
      </c>
    </row>
    <row r="3" spans="1:2" x14ac:dyDescent="0.25">
      <c r="A3" s="292" t="s">
        <v>1327</v>
      </c>
      <c r="B3" s="292"/>
    </row>
    <row r="5" spans="1:2" x14ac:dyDescent="0.25">
      <c r="A5" s="179" t="s">
        <v>114</v>
      </c>
      <c r="B5" s="179" t="s">
        <v>526</v>
      </c>
    </row>
    <row r="6" spans="1:2" x14ac:dyDescent="0.25">
      <c r="A6" s="179" t="s">
        <v>119</v>
      </c>
      <c r="B6" s="181">
        <v>-35.70802072</v>
      </c>
    </row>
    <row r="7" spans="1:2" x14ac:dyDescent="0.25">
      <c r="A7" s="179" t="s">
        <v>140</v>
      </c>
      <c r="B7" s="181">
        <v>-26.629954590000001</v>
      </c>
    </row>
    <row r="8" spans="1:2" x14ac:dyDescent="0.25">
      <c r="A8" s="179" t="s">
        <v>122</v>
      </c>
      <c r="B8" s="181">
        <v>-15.673146920000001</v>
      </c>
    </row>
    <row r="9" spans="1:2" x14ac:dyDescent="0.25">
      <c r="A9" s="179" t="s">
        <v>127</v>
      </c>
      <c r="B9" s="181">
        <v>-13.73210901</v>
      </c>
    </row>
    <row r="10" spans="1:2" x14ac:dyDescent="0.25">
      <c r="A10" s="179" t="s">
        <v>129</v>
      </c>
      <c r="B10" s="181">
        <v>-13.13006232</v>
      </c>
    </row>
    <row r="11" spans="1:2" x14ac:dyDescent="0.25">
      <c r="A11" s="179" t="s">
        <v>121</v>
      </c>
      <c r="B11" s="181">
        <v>-9.553791146</v>
      </c>
    </row>
    <row r="12" spans="1:2" x14ac:dyDescent="0.25">
      <c r="A12" s="179" t="s">
        <v>123</v>
      </c>
      <c r="B12" s="181">
        <v>-6.1580386069999999</v>
      </c>
    </row>
    <row r="13" spans="1:2" x14ac:dyDescent="0.25">
      <c r="A13" s="179" t="s">
        <v>134</v>
      </c>
      <c r="B13" s="181">
        <v>-5.4547419240000004</v>
      </c>
    </row>
    <row r="14" spans="1:2" x14ac:dyDescent="0.25">
      <c r="A14" s="179" t="s">
        <v>53</v>
      </c>
      <c r="B14" s="181">
        <v>-5.3996682089999997</v>
      </c>
    </row>
    <row r="15" spans="1:2" x14ac:dyDescent="0.25">
      <c r="A15" s="179" t="s">
        <v>128</v>
      </c>
      <c r="B15" s="181">
        <v>-5.058490537</v>
      </c>
    </row>
    <row r="16" spans="1:2" x14ac:dyDescent="0.25">
      <c r="A16" s="179" t="s">
        <v>118</v>
      </c>
      <c r="B16" s="181">
        <v>-4.2297554440000003</v>
      </c>
    </row>
    <row r="17" spans="1:2" x14ac:dyDescent="0.25">
      <c r="A17" s="179" t="s">
        <v>171</v>
      </c>
      <c r="B17" s="181">
        <v>-3.6605036790000001</v>
      </c>
    </row>
    <row r="18" spans="1:2" x14ac:dyDescent="0.25">
      <c r="A18" s="179" t="s">
        <v>145</v>
      </c>
      <c r="B18" s="181">
        <v>-2.9235424939999999</v>
      </c>
    </row>
    <row r="19" spans="1:2" x14ac:dyDescent="0.25">
      <c r="A19" s="179" t="s">
        <v>136</v>
      </c>
      <c r="B19" s="181">
        <v>-2.3058463169999999</v>
      </c>
    </row>
    <row r="20" spans="1:2" x14ac:dyDescent="0.25">
      <c r="A20" s="179" t="s">
        <v>144</v>
      </c>
      <c r="B20" s="181">
        <v>-1.124990471</v>
      </c>
    </row>
    <row r="21" spans="1:2" x14ac:dyDescent="0.25">
      <c r="A21" s="179" t="s">
        <v>139</v>
      </c>
      <c r="B21" s="181">
        <v>-1.084847291</v>
      </c>
    </row>
    <row r="22" spans="1:2" x14ac:dyDescent="0.25">
      <c r="A22" s="179" t="s">
        <v>5</v>
      </c>
      <c r="B22" s="181">
        <v>1.2816535419999999</v>
      </c>
    </row>
    <row r="23" spans="1:2" x14ac:dyDescent="0.25">
      <c r="A23" s="179" t="s">
        <v>135</v>
      </c>
      <c r="B23" s="181">
        <v>2.3274728229999999</v>
      </c>
    </row>
    <row r="24" spans="1:2" x14ac:dyDescent="0.25">
      <c r="A24" s="179" t="s">
        <v>142</v>
      </c>
      <c r="B24" s="181">
        <v>4.7420395290000004</v>
      </c>
    </row>
    <row r="25" spans="1:2" x14ac:dyDescent="0.25">
      <c r="A25" s="179" t="s">
        <v>133</v>
      </c>
      <c r="B25" s="181">
        <v>4.8239268040000001</v>
      </c>
    </row>
    <row r="26" spans="1:2" x14ac:dyDescent="0.25">
      <c r="A26" s="179" t="s">
        <v>143</v>
      </c>
      <c r="B26" s="181">
        <v>5.8050201650000002</v>
      </c>
    </row>
    <row r="27" spans="1:2" x14ac:dyDescent="0.25">
      <c r="A27" s="179" t="s">
        <v>120</v>
      </c>
      <c r="B27" s="181">
        <v>7.9819461570000003</v>
      </c>
    </row>
    <row r="28" spans="1:2" x14ac:dyDescent="0.25">
      <c r="A28" s="179" t="s">
        <v>124</v>
      </c>
      <c r="B28" s="181">
        <v>8.473240079</v>
      </c>
    </row>
    <row r="29" spans="1:2" x14ac:dyDescent="0.25">
      <c r="A29" s="179" t="s">
        <v>94</v>
      </c>
      <c r="B29" s="181">
        <v>9.7093136560000008</v>
      </c>
    </row>
    <row r="30" spans="1:2" x14ac:dyDescent="0.25">
      <c r="A30" s="179" t="s">
        <v>138</v>
      </c>
      <c r="B30" s="181">
        <v>11.145102550000001</v>
      </c>
    </row>
    <row r="31" spans="1:2" x14ac:dyDescent="0.25">
      <c r="A31" s="179" t="s">
        <v>137</v>
      </c>
      <c r="B31" s="181">
        <v>12.25035113</v>
      </c>
    </row>
    <row r="32" spans="1:2" x14ac:dyDescent="0.25">
      <c r="A32" s="179" t="s">
        <v>116</v>
      </c>
      <c r="B32" s="181">
        <v>13.024798240000001</v>
      </c>
    </row>
    <row r="33" spans="1:2" x14ac:dyDescent="0.25">
      <c r="A33" s="179" t="s">
        <v>131</v>
      </c>
      <c r="B33" s="181">
        <v>18.036678999999999</v>
      </c>
    </row>
    <row r="34" spans="1:2" x14ac:dyDescent="0.25">
      <c r="A34" s="179" t="s">
        <v>117</v>
      </c>
      <c r="B34" s="181">
        <v>18.2905956</v>
      </c>
    </row>
    <row r="35" spans="1:2" x14ac:dyDescent="0.25">
      <c r="A35" s="179" t="s">
        <v>130</v>
      </c>
      <c r="B35" s="181">
        <v>18.830425609999999</v>
      </c>
    </row>
    <row r="36" spans="1:2" x14ac:dyDescent="0.25">
      <c r="A36" s="179" t="s">
        <v>132</v>
      </c>
      <c r="B36" s="181">
        <v>20.57244828</v>
      </c>
    </row>
    <row r="37" spans="1:2" x14ac:dyDescent="0.25">
      <c r="A37" s="179" t="s">
        <v>126</v>
      </c>
      <c r="B37" s="181">
        <v>24.976161470000001</v>
      </c>
    </row>
    <row r="38" spans="1:2" x14ac:dyDescent="0.25">
      <c r="A38" s="179" t="s">
        <v>125</v>
      </c>
      <c r="B38" s="181">
        <v>68.310274649999997</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4"/>
  <sheetViews>
    <sheetView workbookViewId="0">
      <selection activeCell="A4" sqref="A4:B4"/>
    </sheetView>
  </sheetViews>
  <sheetFormatPr baseColWidth="10" defaultRowHeight="15" x14ac:dyDescent="0.25"/>
  <cols>
    <col min="1" max="1" width="11.42578125" style="102"/>
    <col min="2" max="2" width="14.28515625" style="102" bestFit="1" customWidth="1"/>
    <col min="3" max="4" width="11.42578125" style="102"/>
    <col min="5" max="5" width="12.7109375" style="102" bestFit="1" customWidth="1"/>
    <col min="6" max="6" width="14.28515625" style="102" bestFit="1" customWidth="1"/>
    <col min="7" max="8" width="12.7109375" style="102" bestFit="1" customWidth="1"/>
    <col min="9" max="16384" width="11.42578125" style="102"/>
  </cols>
  <sheetData>
    <row r="1" spans="1:9" x14ac:dyDescent="0.25">
      <c r="A1" s="47" t="s">
        <v>1283</v>
      </c>
    </row>
    <row r="2" spans="1:9" x14ac:dyDescent="0.25">
      <c r="A2" s="106" t="s">
        <v>512</v>
      </c>
    </row>
    <row r="3" spans="1:9" x14ac:dyDescent="0.25">
      <c r="A3" s="106" t="s">
        <v>520</v>
      </c>
    </row>
    <row r="4" spans="1:9" x14ac:dyDescent="0.25">
      <c r="A4" s="292" t="s">
        <v>1327</v>
      </c>
      <c r="B4" s="292"/>
    </row>
    <row r="6" spans="1:9" ht="38.25" x14ac:dyDescent="0.25">
      <c r="A6" s="111" t="s">
        <v>562</v>
      </c>
      <c r="B6" s="111" t="s">
        <v>307</v>
      </c>
      <c r="C6" s="111" t="s">
        <v>94</v>
      </c>
      <c r="D6" s="111" t="s">
        <v>563</v>
      </c>
      <c r="E6" s="111" t="s">
        <v>564</v>
      </c>
      <c r="F6" s="111" t="s">
        <v>565</v>
      </c>
      <c r="G6" s="111" t="s">
        <v>566</v>
      </c>
      <c r="H6" s="111" t="s">
        <v>567</v>
      </c>
      <c r="I6" s="111" t="s">
        <v>568</v>
      </c>
    </row>
    <row r="7" spans="1:9" x14ac:dyDescent="0.25">
      <c r="A7" s="112" t="s">
        <v>569</v>
      </c>
      <c r="B7" s="113">
        <v>379950</v>
      </c>
      <c r="C7" s="114">
        <v>0.1011193791517629</v>
      </c>
      <c r="D7" s="113">
        <v>19595</v>
      </c>
      <c r="E7" s="113">
        <v>114564</v>
      </c>
      <c r="F7" s="113">
        <v>130766</v>
      </c>
      <c r="G7" s="113">
        <v>85314</v>
      </c>
      <c r="H7" s="113">
        <v>29711</v>
      </c>
      <c r="I7" s="113"/>
    </row>
    <row r="8" spans="1:9" x14ac:dyDescent="0.25">
      <c r="A8" s="112" t="s">
        <v>570</v>
      </c>
      <c r="B8" s="113">
        <v>1208089</v>
      </c>
      <c r="C8" s="114">
        <v>0.32151917262817237</v>
      </c>
      <c r="D8" s="113">
        <v>29938</v>
      </c>
      <c r="E8" s="113">
        <v>334567</v>
      </c>
      <c r="F8" s="113">
        <v>413717</v>
      </c>
      <c r="G8" s="113">
        <v>306938</v>
      </c>
      <c r="H8" s="113">
        <v>122550</v>
      </c>
      <c r="I8" s="113">
        <v>379</v>
      </c>
    </row>
    <row r="9" spans="1:9" x14ac:dyDescent="0.25">
      <c r="A9" s="112" t="s">
        <v>571</v>
      </c>
      <c r="B9" s="113">
        <v>1025057</v>
      </c>
      <c r="C9" s="114">
        <v>0.27280728368250723</v>
      </c>
      <c r="D9" s="113">
        <v>21378</v>
      </c>
      <c r="E9" s="113">
        <v>210037</v>
      </c>
      <c r="F9" s="113">
        <v>320976</v>
      </c>
      <c r="G9" s="113">
        <v>252676</v>
      </c>
      <c r="H9" s="113">
        <v>219990</v>
      </c>
      <c r="I9" s="113"/>
    </row>
    <row r="10" spans="1:9" x14ac:dyDescent="0.25">
      <c r="A10" s="112" t="s">
        <v>572</v>
      </c>
      <c r="B10" s="113">
        <v>503156</v>
      </c>
      <c r="C10" s="114">
        <v>0.13390925736671777</v>
      </c>
      <c r="D10" s="113">
        <v>5550</v>
      </c>
      <c r="E10" s="113">
        <v>65020</v>
      </c>
      <c r="F10" s="113">
        <v>106554</v>
      </c>
      <c r="G10" s="113">
        <v>111613</v>
      </c>
      <c r="H10" s="113">
        <v>214040</v>
      </c>
      <c r="I10" s="113">
        <v>379</v>
      </c>
    </row>
    <row r="11" spans="1:9" x14ac:dyDescent="0.25">
      <c r="A11" s="112" t="s">
        <v>573</v>
      </c>
      <c r="B11" s="113">
        <v>140555</v>
      </c>
      <c r="C11" s="114">
        <v>3.7407117611991142E-2</v>
      </c>
      <c r="D11" s="113">
        <v>724</v>
      </c>
      <c r="E11" s="113">
        <v>9134</v>
      </c>
      <c r="F11" s="113">
        <v>16517</v>
      </c>
      <c r="G11" s="113">
        <v>21673</v>
      </c>
      <c r="H11" s="113">
        <v>92507</v>
      </c>
      <c r="I11" s="113"/>
    </row>
    <row r="12" spans="1:9" x14ac:dyDescent="0.25">
      <c r="A12" s="112" t="s">
        <v>574</v>
      </c>
      <c r="B12" s="113">
        <v>160691</v>
      </c>
      <c r="C12" s="114">
        <v>4.2766085419860329E-2</v>
      </c>
      <c r="D12" s="113">
        <v>1998</v>
      </c>
      <c r="E12" s="113">
        <v>40581</v>
      </c>
      <c r="F12" s="113">
        <v>69985</v>
      </c>
      <c r="G12" s="113">
        <v>29221</v>
      </c>
      <c r="H12" s="113">
        <v>18906</v>
      </c>
      <c r="I12" s="113"/>
    </row>
    <row r="13" spans="1:9" x14ac:dyDescent="0.25">
      <c r="A13" s="112" t="s">
        <v>568</v>
      </c>
      <c r="B13" s="113">
        <v>339942</v>
      </c>
      <c r="C13" s="114">
        <v>9.0471704138988251E-2</v>
      </c>
      <c r="D13" s="113">
        <v>3810</v>
      </c>
      <c r="E13" s="113">
        <v>40397</v>
      </c>
      <c r="F13" s="113">
        <v>39390</v>
      </c>
      <c r="G13" s="113">
        <v>111045</v>
      </c>
      <c r="H13" s="113">
        <v>145300</v>
      </c>
      <c r="I13" s="113"/>
    </row>
    <row r="14" spans="1:9" x14ac:dyDescent="0.25">
      <c r="A14" s="115" t="s">
        <v>307</v>
      </c>
      <c r="B14" s="116">
        <v>3757440</v>
      </c>
      <c r="C14" s="116">
        <v>1</v>
      </c>
      <c r="D14" s="116">
        <v>82993</v>
      </c>
      <c r="E14" s="116">
        <v>814300</v>
      </c>
      <c r="F14" s="116">
        <v>1097905</v>
      </c>
      <c r="G14" s="116">
        <v>918480</v>
      </c>
      <c r="H14" s="116">
        <v>843004</v>
      </c>
      <c r="I14" s="116">
        <v>758</v>
      </c>
    </row>
  </sheetData>
  <mergeCells count="1">
    <mergeCell ref="A4:B4"/>
  </mergeCells>
  <hyperlinks>
    <hyperlink ref="A4:B4" location="Índice!A1" display="Regresar al Í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D78"/>
  <sheetViews>
    <sheetView workbookViewId="0">
      <selection activeCell="A2" sqref="A2"/>
    </sheetView>
  </sheetViews>
  <sheetFormatPr baseColWidth="10" defaultColWidth="9.140625" defaultRowHeight="15" x14ac:dyDescent="0.25"/>
  <cols>
    <col min="1" max="16384" width="9.140625" style="179"/>
  </cols>
  <sheetData>
    <row r="1" spans="1:4" x14ac:dyDescent="0.25">
      <c r="A1" s="179" t="s">
        <v>1394</v>
      </c>
    </row>
    <row r="2" spans="1:4" x14ac:dyDescent="0.25">
      <c r="A2" s="179" t="s">
        <v>691</v>
      </c>
    </row>
    <row r="3" spans="1:4" x14ac:dyDescent="0.25">
      <c r="A3" s="292" t="s">
        <v>1327</v>
      </c>
      <c r="B3" s="292"/>
    </row>
    <row r="5" spans="1:4" x14ac:dyDescent="0.25">
      <c r="A5" s="179" t="s">
        <v>302</v>
      </c>
      <c r="B5" s="179" t="s">
        <v>692</v>
      </c>
      <c r="C5" s="179" t="s">
        <v>526</v>
      </c>
      <c r="D5" s="179" t="s">
        <v>693</v>
      </c>
    </row>
    <row r="6" spans="1:4" x14ac:dyDescent="0.25">
      <c r="A6" s="179" t="s">
        <v>504</v>
      </c>
      <c r="B6" s="179" t="s">
        <v>95</v>
      </c>
      <c r="C6" s="180">
        <v>4.4309268460000002</v>
      </c>
      <c r="D6" s="180">
        <v>5.2096253405833304</v>
      </c>
    </row>
    <row r="7" spans="1:4" x14ac:dyDescent="0.25">
      <c r="A7" s="179" t="s">
        <v>24</v>
      </c>
      <c r="B7" s="179" t="s">
        <v>96</v>
      </c>
      <c r="C7" s="180">
        <v>0.149832985</v>
      </c>
      <c r="D7" s="180">
        <v>4.7261283707499997</v>
      </c>
    </row>
    <row r="8" spans="1:4" x14ac:dyDescent="0.25">
      <c r="A8" s="179" t="s">
        <v>24</v>
      </c>
      <c r="B8" s="179" t="s">
        <v>87</v>
      </c>
      <c r="C8" s="180">
        <v>-5.2120835259999998</v>
      </c>
      <c r="D8" s="180">
        <v>3.7154364119166701</v>
      </c>
    </row>
    <row r="9" spans="1:4" x14ac:dyDescent="0.25">
      <c r="A9" s="179" t="s">
        <v>24</v>
      </c>
      <c r="B9" s="179" t="s">
        <v>88</v>
      </c>
      <c r="C9" s="180">
        <v>9.8990206690000004</v>
      </c>
      <c r="D9" s="180">
        <v>4.32317685983333</v>
      </c>
    </row>
    <row r="10" spans="1:4" x14ac:dyDescent="0.25">
      <c r="A10" s="179" t="s">
        <v>24</v>
      </c>
      <c r="B10" s="179" t="s">
        <v>97</v>
      </c>
      <c r="C10" s="180">
        <v>-5.2919006999999997E-2</v>
      </c>
      <c r="D10" s="180">
        <v>3.6286190709166699</v>
      </c>
    </row>
    <row r="11" spans="1:4" x14ac:dyDescent="0.25">
      <c r="A11" s="179" t="s">
        <v>24</v>
      </c>
      <c r="B11" s="179" t="s">
        <v>98</v>
      </c>
      <c r="C11" s="180">
        <v>0.46850846800000001</v>
      </c>
      <c r="D11" s="180">
        <v>3.0281190660833301</v>
      </c>
    </row>
    <row r="12" spans="1:4" x14ac:dyDescent="0.25">
      <c r="A12" s="179" t="s">
        <v>24</v>
      </c>
      <c r="B12" s="179" t="s">
        <v>99</v>
      </c>
      <c r="C12" s="180">
        <v>8.5304505240000008</v>
      </c>
      <c r="D12" s="180">
        <v>2.98535838425</v>
      </c>
    </row>
    <row r="13" spans="1:4" x14ac:dyDescent="0.25">
      <c r="A13" s="179" t="s">
        <v>24</v>
      </c>
      <c r="B13" s="179" t="s">
        <v>100</v>
      </c>
      <c r="C13" s="180">
        <v>9.3139113699999996</v>
      </c>
      <c r="D13" s="180">
        <v>3.461967816</v>
      </c>
    </row>
    <row r="14" spans="1:4" x14ac:dyDescent="0.25">
      <c r="A14" s="179" t="s">
        <v>24</v>
      </c>
      <c r="B14" s="179" t="s">
        <v>101</v>
      </c>
      <c r="C14" s="180">
        <v>8.5934099310000001</v>
      </c>
      <c r="D14" s="180">
        <v>4.1443040680833301</v>
      </c>
    </row>
    <row r="15" spans="1:4" x14ac:dyDescent="0.25">
      <c r="A15" s="179" t="s">
        <v>24</v>
      </c>
      <c r="B15" s="179" t="s">
        <v>102</v>
      </c>
      <c r="C15" s="180">
        <v>10.20390411</v>
      </c>
      <c r="D15" s="180">
        <v>4.4996045494166701</v>
      </c>
    </row>
    <row r="16" spans="1:4" x14ac:dyDescent="0.25">
      <c r="A16" s="179" t="s">
        <v>24</v>
      </c>
      <c r="B16" s="179" t="s">
        <v>103</v>
      </c>
      <c r="C16" s="180">
        <v>8.2974257359999992</v>
      </c>
      <c r="D16" s="180">
        <v>4.9065855998333303</v>
      </c>
    </row>
    <row r="17" spans="1:4" x14ac:dyDescent="0.25">
      <c r="A17" s="179" t="s">
        <v>24</v>
      </c>
      <c r="B17" s="179" t="s">
        <v>104</v>
      </c>
      <c r="C17" s="180">
        <v>7.1740392540000002</v>
      </c>
      <c r="D17" s="180">
        <v>5.1497022799999996</v>
      </c>
    </row>
    <row r="18" spans="1:4" x14ac:dyDescent="0.25">
      <c r="A18" s="179" t="s">
        <v>505</v>
      </c>
      <c r="B18" s="179" t="s">
        <v>95</v>
      </c>
      <c r="C18" s="180">
        <v>13.19554604</v>
      </c>
      <c r="D18" s="180">
        <v>5.8800872128333301</v>
      </c>
    </row>
    <row r="19" spans="1:4" x14ac:dyDescent="0.25">
      <c r="A19" s="179" t="s">
        <v>24</v>
      </c>
      <c r="B19" s="179" t="s">
        <v>96</v>
      </c>
      <c r="C19" s="180">
        <v>9.6155337000000003</v>
      </c>
      <c r="D19" s="180">
        <v>6.6688956057500004</v>
      </c>
    </row>
    <row r="20" spans="1:4" x14ac:dyDescent="0.25">
      <c r="A20" s="179" t="s">
        <v>24</v>
      </c>
      <c r="B20" s="179" t="s">
        <v>87</v>
      </c>
      <c r="C20" s="180">
        <v>14.59552337</v>
      </c>
      <c r="D20" s="180">
        <v>8.31952951375</v>
      </c>
    </row>
    <row r="21" spans="1:4" x14ac:dyDescent="0.25">
      <c r="A21" s="179" t="s">
        <v>24</v>
      </c>
      <c r="B21" s="179" t="s">
        <v>88</v>
      </c>
      <c r="C21" s="180">
        <v>9.4377793620000006</v>
      </c>
      <c r="D21" s="180">
        <v>8.2810927381666701</v>
      </c>
    </row>
    <row r="22" spans="1:4" x14ac:dyDescent="0.25">
      <c r="A22" s="179" t="s">
        <v>24</v>
      </c>
      <c r="B22" s="179" t="s">
        <v>97</v>
      </c>
      <c r="C22" s="180">
        <v>17.333451440000001</v>
      </c>
      <c r="D22" s="180">
        <v>9.7299569420833301</v>
      </c>
    </row>
    <row r="23" spans="1:4" x14ac:dyDescent="0.25">
      <c r="A23" s="179" t="s">
        <v>24</v>
      </c>
      <c r="B23" s="179" t="s">
        <v>98</v>
      </c>
      <c r="C23" s="180">
        <v>14.218313419999999</v>
      </c>
      <c r="D23" s="180">
        <v>10.875774021416699</v>
      </c>
    </row>
    <row r="24" spans="1:4" x14ac:dyDescent="0.25">
      <c r="A24" s="179" t="s">
        <v>24</v>
      </c>
      <c r="B24" s="179" t="s">
        <v>99</v>
      </c>
      <c r="C24" s="180">
        <v>10.397428420000001</v>
      </c>
      <c r="D24" s="180">
        <v>11.03135551275</v>
      </c>
    </row>
    <row r="25" spans="1:4" x14ac:dyDescent="0.25">
      <c r="A25" s="179" t="s">
        <v>24</v>
      </c>
      <c r="B25" s="179" t="s">
        <v>100</v>
      </c>
      <c r="C25" s="180">
        <v>9.4390410780000007</v>
      </c>
      <c r="D25" s="180">
        <v>11.041782988416699</v>
      </c>
    </row>
    <row r="26" spans="1:4" x14ac:dyDescent="0.25">
      <c r="A26" s="179" t="s">
        <v>24</v>
      </c>
      <c r="B26" s="179" t="s">
        <v>101</v>
      </c>
      <c r="C26" s="180">
        <v>9.0856654680000002</v>
      </c>
      <c r="D26" s="180">
        <v>11.0828042831667</v>
      </c>
    </row>
    <row r="27" spans="1:4" x14ac:dyDescent="0.25">
      <c r="A27" s="179" t="s">
        <v>24</v>
      </c>
      <c r="B27" s="179" t="s">
        <v>102</v>
      </c>
      <c r="C27" s="180">
        <v>5.2811459449999996</v>
      </c>
      <c r="D27" s="180">
        <v>10.6725744360833</v>
      </c>
    </row>
    <row r="28" spans="1:4" x14ac:dyDescent="0.25">
      <c r="A28" s="179" t="s">
        <v>24</v>
      </c>
      <c r="B28" s="179" t="s">
        <v>103</v>
      </c>
      <c r="C28" s="180">
        <v>9.6040538770000001</v>
      </c>
      <c r="D28" s="180">
        <v>10.7814601145</v>
      </c>
    </row>
    <row r="29" spans="1:4" x14ac:dyDescent="0.25">
      <c r="A29" s="179" t="s">
        <v>24</v>
      </c>
      <c r="B29" s="179" t="s">
        <v>104</v>
      </c>
      <c r="C29" s="180">
        <v>16.00662586</v>
      </c>
      <c r="D29" s="180">
        <v>11.5175089983333</v>
      </c>
    </row>
    <row r="30" spans="1:4" x14ac:dyDescent="0.25">
      <c r="A30" s="179" t="s">
        <v>506</v>
      </c>
      <c r="B30" s="179" t="s">
        <v>95</v>
      </c>
      <c r="C30" s="180">
        <v>9.7508594659999996</v>
      </c>
      <c r="D30" s="180">
        <v>11.230451783833299</v>
      </c>
    </row>
    <row r="31" spans="1:4" x14ac:dyDescent="0.25">
      <c r="A31" s="179" t="s">
        <v>24</v>
      </c>
      <c r="B31" s="179" t="s">
        <v>96</v>
      </c>
      <c r="C31" s="180">
        <v>10.24603231</v>
      </c>
      <c r="D31" s="180">
        <v>11.282993334666701</v>
      </c>
    </row>
    <row r="32" spans="1:4" x14ac:dyDescent="0.25">
      <c r="A32" s="179" t="s">
        <v>24</v>
      </c>
      <c r="B32" s="179" t="s">
        <v>87</v>
      </c>
      <c r="C32" s="180">
        <v>6.6624367390000003</v>
      </c>
      <c r="D32" s="180">
        <v>10.6219027820833</v>
      </c>
    </row>
    <row r="33" spans="1:4" x14ac:dyDescent="0.25">
      <c r="A33" s="179" t="s">
        <v>24</v>
      </c>
      <c r="B33" s="179" t="s">
        <v>88</v>
      </c>
      <c r="C33" s="180">
        <v>2.810986003</v>
      </c>
      <c r="D33" s="180">
        <v>10.069670002166699</v>
      </c>
    </row>
    <row r="34" spans="1:4" x14ac:dyDescent="0.25">
      <c r="A34" s="179" t="s">
        <v>24</v>
      </c>
      <c r="B34" s="179" t="s">
        <v>97</v>
      </c>
      <c r="C34" s="180">
        <v>5.3332161000000003E-2</v>
      </c>
      <c r="D34" s="180">
        <v>8.6296600622500002</v>
      </c>
    </row>
    <row r="35" spans="1:4" x14ac:dyDescent="0.25">
      <c r="A35" s="179" t="s">
        <v>24</v>
      </c>
      <c r="B35" s="179" t="s">
        <v>98</v>
      </c>
      <c r="C35" s="180">
        <v>5.383147042</v>
      </c>
      <c r="D35" s="180">
        <v>7.8933961974166698</v>
      </c>
    </row>
    <row r="36" spans="1:4" x14ac:dyDescent="0.25">
      <c r="A36" s="179" t="s">
        <v>24</v>
      </c>
      <c r="B36" s="179" t="s">
        <v>99</v>
      </c>
      <c r="C36" s="180">
        <v>7.2478435770000003</v>
      </c>
      <c r="D36" s="180">
        <v>7.63093079383333</v>
      </c>
    </row>
    <row r="37" spans="1:4" x14ac:dyDescent="0.25">
      <c r="A37" s="179" t="s">
        <v>24</v>
      </c>
      <c r="B37" s="179" t="s">
        <v>100</v>
      </c>
      <c r="C37" s="180">
        <v>3.667034862</v>
      </c>
      <c r="D37" s="180">
        <v>7.1499302758333299</v>
      </c>
    </row>
    <row r="38" spans="1:4" x14ac:dyDescent="0.25">
      <c r="A38" s="179" t="s">
        <v>24</v>
      </c>
      <c r="B38" s="179" t="s">
        <v>101</v>
      </c>
      <c r="C38" s="180">
        <v>9.7031487209999998</v>
      </c>
      <c r="D38" s="180">
        <v>7.2013872135833301</v>
      </c>
    </row>
    <row r="39" spans="1:4" x14ac:dyDescent="0.25">
      <c r="A39" s="179" t="s">
        <v>24</v>
      </c>
      <c r="B39" s="179" t="s">
        <v>102</v>
      </c>
      <c r="C39" s="180">
        <v>5.3358819479999999</v>
      </c>
      <c r="D39" s="180">
        <v>7.2059485471666704</v>
      </c>
    </row>
    <row r="40" spans="1:4" x14ac:dyDescent="0.25">
      <c r="A40" s="179" t="s">
        <v>24</v>
      </c>
      <c r="B40" s="179" t="s">
        <v>103</v>
      </c>
      <c r="C40" s="180">
        <v>1.707736691</v>
      </c>
      <c r="D40" s="180">
        <v>6.5479221150000004</v>
      </c>
    </row>
    <row r="41" spans="1:4" x14ac:dyDescent="0.25">
      <c r="A41" s="179" t="s">
        <v>24</v>
      </c>
      <c r="B41" s="179" t="s">
        <v>104</v>
      </c>
      <c r="C41" s="180">
        <v>4.0435362509999999</v>
      </c>
      <c r="D41" s="180">
        <v>5.5509979809166703</v>
      </c>
    </row>
    <row r="42" spans="1:4" x14ac:dyDescent="0.25">
      <c r="A42" s="179" t="s">
        <v>507</v>
      </c>
      <c r="B42" s="179" t="s">
        <v>95</v>
      </c>
      <c r="C42" s="180">
        <v>0.35368904499999998</v>
      </c>
      <c r="D42" s="180">
        <v>4.7679004458333303</v>
      </c>
    </row>
    <row r="43" spans="1:4" x14ac:dyDescent="0.25">
      <c r="A43" s="179" t="s">
        <v>24</v>
      </c>
      <c r="B43" s="179" t="s">
        <v>96</v>
      </c>
      <c r="C43" s="180">
        <v>6.1989818540000003</v>
      </c>
      <c r="D43" s="180">
        <v>4.4306462411666701</v>
      </c>
    </row>
    <row r="44" spans="1:4" x14ac:dyDescent="0.25">
      <c r="A44" s="179" t="s">
        <v>24</v>
      </c>
      <c r="B44" s="179" t="s">
        <v>87</v>
      </c>
      <c r="C44" s="180">
        <v>1.0677708770000001</v>
      </c>
      <c r="D44" s="180">
        <v>3.9644240860000002</v>
      </c>
    </row>
    <row r="45" spans="1:4" x14ac:dyDescent="0.25">
      <c r="A45" s="179" t="s">
        <v>24</v>
      </c>
      <c r="B45" s="179" t="s">
        <v>88</v>
      </c>
      <c r="C45" s="180">
        <v>8.6067682879999996</v>
      </c>
      <c r="D45" s="180">
        <v>4.4474059430833304</v>
      </c>
    </row>
    <row r="46" spans="1:4" x14ac:dyDescent="0.25">
      <c r="A46" s="179" t="s">
        <v>24</v>
      </c>
      <c r="B46" s="179" t="s">
        <v>97</v>
      </c>
      <c r="C46" s="180">
        <v>3.5875664490000001</v>
      </c>
      <c r="D46" s="180">
        <v>4.7419254670833304</v>
      </c>
    </row>
    <row r="47" spans="1:4" x14ac:dyDescent="0.25">
      <c r="A47" s="179" t="s">
        <v>24</v>
      </c>
      <c r="B47" s="179" t="s">
        <v>98</v>
      </c>
      <c r="C47" s="180">
        <v>4.8888255650000003</v>
      </c>
      <c r="D47" s="180">
        <v>4.7007320106666697</v>
      </c>
    </row>
    <row r="48" spans="1:4" x14ac:dyDescent="0.25">
      <c r="A48" s="179" t="s">
        <v>24</v>
      </c>
      <c r="B48" s="179" t="s">
        <v>99</v>
      </c>
      <c r="C48" s="180">
        <v>0.75268086599999995</v>
      </c>
      <c r="D48" s="180">
        <v>4.1594684514166698</v>
      </c>
    </row>
    <row r="49" spans="1:4" x14ac:dyDescent="0.25">
      <c r="A49" s="179" t="s">
        <v>24</v>
      </c>
      <c r="B49" s="179" t="s">
        <v>100</v>
      </c>
      <c r="C49" s="180">
        <v>4.2157736610000001</v>
      </c>
      <c r="D49" s="180">
        <v>4.20519668466667</v>
      </c>
    </row>
    <row r="50" spans="1:4" x14ac:dyDescent="0.25">
      <c r="A50" s="179" t="s">
        <v>24</v>
      </c>
      <c r="B50" s="179" t="s">
        <v>101</v>
      </c>
      <c r="C50" s="180">
        <v>1.910364417</v>
      </c>
      <c r="D50" s="180">
        <v>3.5557979926666698</v>
      </c>
    </row>
    <row r="51" spans="1:4" x14ac:dyDescent="0.25">
      <c r="A51" s="179" t="s">
        <v>24</v>
      </c>
      <c r="B51" s="179" t="s">
        <v>102</v>
      </c>
      <c r="C51" s="180">
        <v>-1.566717699</v>
      </c>
      <c r="D51" s="180">
        <v>2.9805813554166698</v>
      </c>
    </row>
    <row r="52" spans="1:4" x14ac:dyDescent="0.25">
      <c r="A52" s="179" t="s">
        <v>24</v>
      </c>
      <c r="B52" s="179" t="s">
        <v>103</v>
      </c>
      <c r="C52" s="180">
        <v>0.56244193200000003</v>
      </c>
      <c r="D52" s="180">
        <v>2.8851401255</v>
      </c>
    </row>
    <row r="53" spans="1:4" x14ac:dyDescent="0.25">
      <c r="A53" s="179" t="s">
        <v>24</v>
      </c>
      <c r="B53" s="179" t="s">
        <v>104</v>
      </c>
      <c r="C53" s="180">
        <v>1.3534253599999999</v>
      </c>
      <c r="D53" s="180">
        <v>2.6609642179166699</v>
      </c>
    </row>
    <row r="54" spans="1:4" x14ac:dyDescent="0.25">
      <c r="A54" s="179" t="s">
        <v>508</v>
      </c>
      <c r="B54" s="179" t="s">
        <v>95</v>
      </c>
      <c r="C54" s="180">
        <v>-0.29024522400000002</v>
      </c>
      <c r="D54" s="180">
        <v>2.6073030288333299</v>
      </c>
    </row>
    <row r="55" spans="1:4" x14ac:dyDescent="0.25">
      <c r="A55" s="179" t="s">
        <v>24</v>
      </c>
      <c r="B55" s="179" t="s">
        <v>96</v>
      </c>
      <c r="C55" s="180">
        <v>0.58701426199999995</v>
      </c>
      <c r="D55" s="180">
        <v>2.1396390628333299</v>
      </c>
    </row>
    <row r="56" spans="1:4" x14ac:dyDescent="0.25">
      <c r="A56" s="179" t="s">
        <v>24</v>
      </c>
      <c r="B56" s="179" t="s">
        <v>87</v>
      </c>
      <c r="C56" s="180">
        <v>4.970842727</v>
      </c>
      <c r="D56" s="180">
        <v>2.4648950503333298</v>
      </c>
    </row>
    <row r="57" spans="1:4" x14ac:dyDescent="0.25">
      <c r="A57" s="179" t="s">
        <v>24</v>
      </c>
      <c r="B57" s="179" t="s">
        <v>88</v>
      </c>
      <c r="C57" s="180">
        <v>-3.51904298</v>
      </c>
      <c r="D57" s="180">
        <v>1.454410778</v>
      </c>
    </row>
    <row r="58" spans="1:4" x14ac:dyDescent="0.25">
      <c r="A58" s="179" t="s">
        <v>24</v>
      </c>
      <c r="B58" s="179" t="s">
        <v>97</v>
      </c>
      <c r="C58" s="180">
        <v>2.3899233350000002</v>
      </c>
      <c r="D58" s="180">
        <v>1.3546071851666699</v>
      </c>
    </row>
    <row r="59" spans="1:4" x14ac:dyDescent="0.25">
      <c r="A59" s="179" t="s">
        <v>24</v>
      </c>
      <c r="B59" s="179" t="s">
        <v>98</v>
      </c>
      <c r="C59" s="180">
        <v>5.4374718819999996</v>
      </c>
      <c r="D59" s="180">
        <v>1.4003277115833299</v>
      </c>
    </row>
    <row r="60" spans="1:4" x14ac:dyDescent="0.25">
      <c r="A60" s="179" t="s">
        <v>24</v>
      </c>
      <c r="B60" s="179" t="s">
        <v>99</v>
      </c>
      <c r="C60" s="180">
        <v>2.5625122569999998</v>
      </c>
      <c r="D60" s="180">
        <v>1.55114699416667</v>
      </c>
    </row>
    <row r="61" spans="1:4" x14ac:dyDescent="0.25">
      <c r="A61" s="179" t="s">
        <v>24</v>
      </c>
      <c r="B61" s="179" t="s">
        <v>100</v>
      </c>
      <c r="C61" s="180">
        <v>4.8139949849999999</v>
      </c>
      <c r="D61" s="180">
        <v>1.60099877116667</v>
      </c>
    </row>
    <row r="62" spans="1:4" x14ac:dyDescent="0.25">
      <c r="A62" s="179" t="s">
        <v>24</v>
      </c>
      <c r="B62" s="179" t="s">
        <v>101</v>
      </c>
      <c r="C62" s="180">
        <v>4.6922158310000004</v>
      </c>
      <c r="D62" s="180">
        <v>1.83281972233333</v>
      </c>
    </row>
    <row r="63" spans="1:4" x14ac:dyDescent="0.25">
      <c r="A63" s="179" t="s">
        <v>24</v>
      </c>
      <c r="B63" s="179" t="s">
        <v>102</v>
      </c>
      <c r="C63" s="180">
        <v>1.9347800470000001</v>
      </c>
      <c r="D63" s="180">
        <v>2.1246112011666698</v>
      </c>
    </row>
    <row r="64" spans="1:4" x14ac:dyDescent="0.25">
      <c r="A64" s="179" t="s">
        <v>24</v>
      </c>
      <c r="B64" s="179" t="s">
        <v>103</v>
      </c>
      <c r="C64" s="180">
        <v>4.1848801189999998</v>
      </c>
      <c r="D64" s="180">
        <v>2.4264810500833298</v>
      </c>
    </row>
    <row r="65" spans="1:4" x14ac:dyDescent="0.25">
      <c r="A65" s="179" t="s">
        <v>24</v>
      </c>
      <c r="B65" s="179" t="s">
        <v>104</v>
      </c>
      <c r="C65" s="180">
        <v>5.3740366100000001</v>
      </c>
      <c r="D65" s="180">
        <v>2.76153198758333</v>
      </c>
    </row>
    <row r="66" spans="1:4" x14ac:dyDescent="0.25">
      <c r="A66" s="179" t="s">
        <v>694</v>
      </c>
      <c r="B66" s="179" t="s">
        <v>95</v>
      </c>
      <c r="C66" s="180">
        <v>6.7550842129999999</v>
      </c>
      <c r="D66" s="180">
        <v>3.348642774</v>
      </c>
    </row>
    <row r="67" spans="1:4" x14ac:dyDescent="0.25">
      <c r="A67" s="179" t="s">
        <v>24</v>
      </c>
      <c r="B67" s="179" t="s">
        <v>96</v>
      </c>
      <c r="C67" s="180">
        <v>5.8234000190000001</v>
      </c>
      <c r="D67" s="180">
        <v>3.7850082537500001</v>
      </c>
    </row>
    <row r="68" spans="1:4" x14ac:dyDescent="0.25">
      <c r="A68" s="179" t="s">
        <v>24</v>
      </c>
      <c r="B68" s="179" t="s">
        <v>87</v>
      </c>
      <c r="C68" s="180">
        <v>3.7379503569999999</v>
      </c>
      <c r="D68" s="180">
        <v>3.68226722291667</v>
      </c>
    </row>
    <row r="69" spans="1:4" x14ac:dyDescent="0.25">
      <c r="A69" s="179" t="s">
        <v>24</v>
      </c>
      <c r="B69" s="179" t="s">
        <v>88</v>
      </c>
      <c r="C69" s="180">
        <v>7.8546316129999996</v>
      </c>
      <c r="D69" s="180">
        <v>4.6300734390000002</v>
      </c>
    </row>
    <row r="70" spans="1:4" x14ac:dyDescent="0.25">
      <c r="A70" s="179" t="s">
        <v>24</v>
      </c>
      <c r="B70" s="179" t="s">
        <v>97</v>
      </c>
      <c r="C70" s="180">
        <v>6.4552948280000004</v>
      </c>
      <c r="D70" s="180">
        <v>4.9688543967500003</v>
      </c>
    </row>
    <row r="71" spans="1:4" x14ac:dyDescent="0.25">
      <c r="A71" s="179" t="s">
        <v>24</v>
      </c>
      <c r="B71" s="179" t="s">
        <v>98</v>
      </c>
      <c r="C71" s="180">
        <v>1.36709451</v>
      </c>
      <c r="D71" s="180">
        <v>4.6296562824166703</v>
      </c>
    </row>
    <row r="72" spans="1:4" x14ac:dyDescent="0.25">
      <c r="A72" s="179" t="s">
        <v>24</v>
      </c>
      <c r="B72" s="179" t="s">
        <v>99</v>
      </c>
      <c r="C72" s="180">
        <v>3.1858791869999998</v>
      </c>
      <c r="D72" s="180">
        <v>4.6816035265833298</v>
      </c>
    </row>
    <row r="73" spans="1:4" x14ac:dyDescent="0.25">
      <c r="A73" s="179" t="s">
        <v>24</v>
      </c>
      <c r="B73" s="179" t="s">
        <v>100</v>
      </c>
      <c r="C73" s="180">
        <v>4.261310473</v>
      </c>
      <c r="D73" s="180">
        <v>4.63554648391667</v>
      </c>
    </row>
    <row r="74" spans="1:4" x14ac:dyDescent="0.25">
      <c r="A74" s="179" t="s">
        <v>24</v>
      </c>
      <c r="B74" s="179" t="s">
        <v>101</v>
      </c>
      <c r="C74" s="180">
        <v>-0.15668221800000001</v>
      </c>
      <c r="D74" s="180">
        <v>4.2314716465000002</v>
      </c>
    </row>
    <row r="75" spans="1:4" x14ac:dyDescent="0.25">
      <c r="A75" s="179" t="s">
        <v>24</v>
      </c>
      <c r="B75" s="179" t="s">
        <v>102</v>
      </c>
      <c r="C75" s="180">
        <v>5.5369372500000003</v>
      </c>
      <c r="D75" s="180">
        <v>4.5316514134166699</v>
      </c>
    </row>
    <row r="76" spans="1:4" x14ac:dyDescent="0.25">
      <c r="A76" s="179" t="s">
        <v>24</v>
      </c>
      <c r="B76" s="179" t="s">
        <v>103</v>
      </c>
      <c r="C76" s="180">
        <v>1.919372348</v>
      </c>
      <c r="D76" s="180">
        <v>4.3428590991666702</v>
      </c>
    </row>
    <row r="77" spans="1:4" x14ac:dyDescent="0.25">
      <c r="A77" s="179" t="s">
        <v>24</v>
      </c>
      <c r="B77" s="179" t="s">
        <v>104</v>
      </c>
      <c r="C77" s="180">
        <v>-4.650773955</v>
      </c>
      <c r="D77" s="180">
        <v>3.5074582187500001</v>
      </c>
    </row>
    <row r="78" spans="1:4" x14ac:dyDescent="0.25">
      <c r="A78" s="179" t="s">
        <v>695</v>
      </c>
      <c r="B78" s="179" t="s">
        <v>95</v>
      </c>
      <c r="C78" s="180">
        <v>-4.2424483950000003</v>
      </c>
      <c r="D78" s="180">
        <v>2.5909971680833301</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1393</v>
      </c>
    </row>
    <row r="2" spans="1:2" x14ac:dyDescent="0.25">
      <c r="A2" s="179" t="s">
        <v>691</v>
      </c>
    </row>
    <row r="3" spans="1:2" x14ac:dyDescent="0.25">
      <c r="A3" s="292" t="s">
        <v>1327</v>
      </c>
      <c r="B3" s="292"/>
    </row>
    <row r="5" spans="1:2" x14ac:dyDescent="0.25">
      <c r="A5" s="179" t="s">
        <v>114</v>
      </c>
      <c r="B5" s="179" t="s">
        <v>526</v>
      </c>
    </row>
    <row r="6" spans="1:2" x14ac:dyDescent="0.25">
      <c r="A6" s="179" t="s">
        <v>134</v>
      </c>
      <c r="B6" s="181">
        <v>-18.16036991</v>
      </c>
    </row>
    <row r="7" spans="1:2" x14ac:dyDescent="0.25">
      <c r="A7" s="179" t="s">
        <v>137</v>
      </c>
      <c r="B7" s="181">
        <v>-7.9150144940000002</v>
      </c>
    </row>
    <row r="8" spans="1:2" x14ac:dyDescent="0.25">
      <c r="A8" s="179" t="s">
        <v>130</v>
      </c>
      <c r="B8" s="181">
        <v>-6.3111895779999996</v>
      </c>
    </row>
    <row r="9" spans="1:2" x14ac:dyDescent="0.25">
      <c r="A9" s="179" t="s">
        <v>142</v>
      </c>
      <c r="B9" s="181">
        <v>-4.7434753440000001</v>
      </c>
    </row>
    <row r="10" spans="1:2" x14ac:dyDescent="0.25">
      <c r="A10" s="179" t="s">
        <v>94</v>
      </c>
      <c r="B10" s="181">
        <v>-4.2424483950000003</v>
      </c>
    </row>
    <row r="11" spans="1:2" x14ac:dyDescent="0.25">
      <c r="A11" s="179" t="s">
        <v>119</v>
      </c>
      <c r="B11" s="181">
        <v>-4.1754227449999997</v>
      </c>
    </row>
    <row r="12" spans="1:2" x14ac:dyDescent="0.25">
      <c r="A12" s="179" t="s">
        <v>171</v>
      </c>
      <c r="B12" s="181">
        <v>-3.9971581870000001</v>
      </c>
    </row>
    <row r="13" spans="1:2" x14ac:dyDescent="0.25">
      <c r="A13" s="179" t="s">
        <v>145</v>
      </c>
      <c r="B13" s="181">
        <v>-3.8991563810000001</v>
      </c>
    </row>
    <row r="14" spans="1:2" x14ac:dyDescent="0.25">
      <c r="A14" s="179" t="s">
        <v>127</v>
      </c>
      <c r="B14" s="181">
        <v>-3.6627978410000002</v>
      </c>
    </row>
    <row r="15" spans="1:2" x14ac:dyDescent="0.25">
      <c r="A15" s="179" t="s">
        <v>140</v>
      </c>
      <c r="B15" s="181">
        <v>-2.6678858910000001</v>
      </c>
    </row>
    <row r="16" spans="1:2" x14ac:dyDescent="0.25">
      <c r="A16" s="179" t="s">
        <v>143</v>
      </c>
      <c r="B16" s="181">
        <v>-2.2123959480000002</v>
      </c>
    </row>
    <row r="17" spans="1:2" x14ac:dyDescent="0.25">
      <c r="A17" s="179" t="s">
        <v>123</v>
      </c>
      <c r="B17" s="181">
        <v>-1.1809144069999999</v>
      </c>
    </row>
    <row r="18" spans="1:2" x14ac:dyDescent="0.25">
      <c r="A18" s="179" t="s">
        <v>144</v>
      </c>
      <c r="B18" s="181">
        <v>-1.0500707010000001</v>
      </c>
    </row>
    <row r="19" spans="1:2" x14ac:dyDescent="0.25">
      <c r="A19" s="179" t="s">
        <v>53</v>
      </c>
      <c r="B19" s="181">
        <v>-0.64366294300000004</v>
      </c>
    </row>
    <row r="20" spans="1:2" x14ac:dyDescent="0.25">
      <c r="A20" s="179" t="s">
        <v>135</v>
      </c>
      <c r="B20" s="181">
        <v>0.52692903300000005</v>
      </c>
    </row>
    <row r="21" spans="1:2" x14ac:dyDescent="0.25">
      <c r="A21" s="179" t="s">
        <v>126</v>
      </c>
      <c r="B21" s="181">
        <v>0.92926991699999995</v>
      </c>
    </row>
    <row r="22" spans="1:2" x14ac:dyDescent="0.25">
      <c r="A22" s="179" t="s">
        <v>132</v>
      </c>
      <c r="B22" s="181">
        <v>1.231808445</v>
      </c>
    </row>
    <row r="23" spans="1:2" x14ac:dyDescent="0.25">
      <c r="A23" s="179" t="s">
        <v>5</v>
      </c>
      <c r="B23" s="181">
        <v>1.2864292150000001</v>
      </c>
    </row>
    <row r="24" spans="1:2" x14ac:dyDescent="0.25">
      <c r="A24" s="179" t="s">
        <v>120</v>
      </c>
      <c r="B24" s="181">
        <v>2.2031387790000001</v>
      </c>
    </row>
    <row r="25" spans="1:2" x14ac:dyDescent="0.25">
      <c r="A25" s="179" t="s">
        <v>139</v>
      </c>
      <c r="B25" s="181">
        <v>2.3687681569999999</v>
      </c>
    </row>
    <row r="26" spans="1:2" x14ac:dyDescent="0.25">
      <c r="A26" s="179" t="s">
        <v>136</v>
      </c>
      <c r="B26" s="181">
        <v>2.388922934</v>
      </c>
    </row>
    <row r="27" spans="1:2" x14ac:dyDescent="0.25">
      <c r="A27" s="179" t="s">
        <v>121</v>
      </c>
      <c r="B27" s="181">
        <v>3.429368862</v>
      </c>
    </row>
    <row r="28" spans="1:2" x14ac:dyDescent="0.25">
      <c r="A28" s="179" t="s">
        <v>117</v>
      </c>
      <c r="B28" s="181">
        <v>3.5647033349999999</v>
      </c>
    </row>
    <row r="29" spans="1:2" x14ac:dyDescent="0.25">
      <c r="A29" s="179" t="s">
        <v>138</v>
      </c>
      <c r="B29" s="181">
        <v>4.615349288</v>
      </c>
    </row>
    <row r="30" spans="1:2" x14ac:dyDescent="0.25">
      <c r="A30" s="179" t="s">
        <v>116</v>
      </c>
      <c r="B30" s="181">
        <v>5.0338691899999999</v>
      </c>
    </row>
    <row r="31" spans="1:2" x14ac:dyDescent="0.25">
      <c r="A31" s="179" t="s">
        <v>129</v>
      </c>
      <c r="B31" s="181">
        <v>5.4167861999999998</v>
      </c>
    </row>
    <row r="32" spans="1:2" x14ac:dyDescent="0.25">
      <c r="A32" s="179" t="s">
        <v>128</v>
      </c>
      <c r="B32" s="181">
        <v>5.6549803140000003</v>
      </c>
    </row>
    <row r="33" spans="1:2" x14ac:dyDescent="0.25">
      <c r="A33" s="179" t="s">
        <v>133</v>
      </c>
      <c r="B33" s="181">
        <v>5.7970800640000002</v>
      </c>
    </row>
    <row r="34" spans="1:2" x14ac:dyDescent="0.25">
      <c r="A34" s="179" t="s">
        <v>131</v>
      </c>
      <c r="B34" s="181">
        <v>6.1713371920000002</v>
      </c>
    </row>
    <row r="35" spans="1:2" x14ac:dyDescent="0.25">
      <c r="A35" s="179" t="s">
        <v>125</v>
      </c>
      <c r="B35" s="181">
        <v>7.9778016520000001</v>
      </c>
    </row>
    <row r="36" spans="1:2" x14ac:dyDescent="0.25">
      <c r="A36" s="179" t="s">
        <v>122</v>
      </c>
      <c r="B36" s="181">
        <v>8.6203801440000003</v>
      </c>
    </row>
    <row r="37" spans="1:2" x14ac:dyDescent="0.25">
      <c r="A37" s="179" t="s">
        <v>118</v>
      </c>
      <c r="B37" s="181">
        <v>14.40314405</v>
      </c>
    </row>
    <row r="38" spans="1:2" x14ac:dyDescent="0.25">
      <c r="A38" s="179" t="s">
        <v>124</v>
      </c>
      <c r="B38" s="181">
        <v>15.35384172</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B19"/>
  <sheetViews>
    <sheetView workbookViewId="0">
      <selection activeCell="A2" sqref="A2"/>
    </sheetView>
  </sheetViews>
  <sheetFormatPr baseColWidth="10" defaultRowHeight="15" x14ac:dyDescent="0.25"/>
  <sheetData>
    <row r="1" spans="1:2" x14ac:dyDescent="0.25">
      <c r="A1" t="s">
        <v>1392</v>
      </c>
    </row>
    <row r="2" spans="1:2" x14ac:dyDescent="0.25">
      <c r="A2" t="s">
        <v>699</v>
      </c>
    </row>
    <row r="3" spans="1:2" x14ac:dyDescent="0.25">
      <c r="A3" s="292" t="s">
        <v>1327</v>
      </c>
      <c r="B3" s="292"/>
    </row>
    <row r="5" spans="1:2" x14ac:dyDescent="0.25">
      <c r="A5" t="s">
        <v>1</v>
      </c>
      <c r="B5" t="s">
        <v>700</v>
      </c>
    </row>
    <row r="6" spans="1:2" x14ac:dyDescent="0.25">
      <c r="A6" t="s">
        <v>701</v>
      </c>
      <c r="B6" s="182">
        <v>2098.0954999999999</v>
      </c>
    </row>
    <row r="7" spans="1:2" x14ac:dyDescent="0.25">
      <c r="A7" t="s">
        <v>702</v>
      </c>
      <c r="B7" s="182">
        <v>2048.6437999999998</v>
      </c>
    </row>
    <row r="8" spans="1:2" x14ac:dyDescent="0.25">
      <c r="A8" t="s">
        <v>703</v>
      </c>
      <c r="B8" s="182">
        <v>2470.6607000000004</v>
      </c>
    </row>
    <row r="9" spans="1:2" x14ac:dyDescent="0.25">
      <c r="A9" t="s">
        <v>704</v>
      </c>
      <c r="B9" s="182">
        <v>2354.0506</v>
      </c>
    </row>
    <row r="10" spans="1:2" x14ac:dyDescent="0.25">
      <c r="A10" t="s">
        <v>705</v>
      </c>
      <c r="B10" s="182">
        <v>2082.5063</v>
      </c>
    </row>
    <row r="11" spans="1:2" x14ac:dyDescent="0.25">
      <c r="A11" t="s">
        <v>706</v>
      </c>
      <c r="B11" s="182">
        <v>2184.5549999999998</v>
      </c>
    </row>
    <row r="12" spans="1:2" x14ac:dyDescent="0.25">
      <c r="A12" t="s">
        <v>707</v>
      </c>
      <c r="B12" s="182">
        <v>2002.3716999999999</v>
      </c>
    </row>
    <row r="13" spans="1:2" x14ac:dyDescent="0.25">
      <c r="A13" t="s">
        <v>708</v>
      </c>
      <c r="B13" s="182">
        <v>1951.7494999999999</v>
      </c>
    </row>
    <row r="14" spans="1:2" x14ac:dyDescent="0.25">
      <c r="A14" t="s">
        <v>709</v>
      </c>
      <c r="B14" s="182">
        <v>1649.6492000000001</v>
      </c>
    </row>
    <row r="15" spans="1:2" x14ac:dyDescent="0.25">
      <c r="A15" t="s">
        <v>710</v>
      </c>
      <c r="B15" s="182">
        <v>2666.4912999999997</v>
      </c>
    </row>
    <row r="16" spans="1:2" x14ac:dyDescent="0.25">
      <c r="A16" t="s">
        <v>711</v>
      </c>
      <c r="B16" s="182">
        <v>1919.4913000000001</v>
      </c>
    </row>
    <row r="17" spans="1:2" x14ac:dyDescent="0.25">
      <c r="A17" t="s">
        <v>712</v>
      </c>
      <c r="B17" s="182">
        <v>2230.3152999999998</v>
      </c>
    </row>
    <row r="18" spans="1:2" x14ac:dyDescent="0.25">
      <c r="A18" t="s">
        <v>523</v>
      </c>
      <c r="B18" s="182">
        <v>2014.6312</v>
      </c>
    </row>
    <row r="19" spans="1:2" x14ac:dyDescent="0.25">
      <c r="A19" t="s">
        <v>610</v>
      </c>
      <c r="B19" s="182">
        <v>2002.1169</v>
      </c>
    </row>
  </sheetData>
  <mergeCells count="1">
    <mergeCell ref="A3:B3"/>
  </mergeCells>
  <hyperlinks>
    <hyperlink ref="A3:B3" location="Índice!A1" display="Regresar al Índice"/>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D80"/>
  <sheetViews>
    <sheetView workbookViewId="0">
      <selection activeCell="A2" sqref="A2"/>
    </sheetView>
  </sheetViews>
  <sheetFormatPr baseColWidth="10" defaultRowHeight="15" x14ac:dyDescent="0.25"/>
  <sheetData>
    <row r="1" spans="1:4" x14ac:dyDescent="0.25">
      <c r="A1" t="s">
        <v>1391</v>
      </c>
    </row>
    <row r="2" spans="1:4" x14ac:dyDescent="0.25">
      <c r="A2" t="s">
        <v>699</v>
      </c>
    </row>
    <row r="3" spans="1:4" x14ac:dyDescent="0.25">
      <c r="A3" s="292" t="s">
        <v>1327</v>
      </c>
      <c r="B3" s="292"/>
    </row>
    <row r="5" spans="1:4" x14ac:dyDescent="0.25">
      <c r="A5" t="s">
        <v>302</v>
      </c>
      <c r="B5" t="s">
        <v>692</v>
      </c>
      <c r="C5" t="s">
        <v>700</v>
      </c>
      <c r="D5" t="s">
        <v>713</v>
      </c>
    </row>
    <row r="6" spans="1:4" x14ac:dyDescent="0.25">
      <c r="A6" t="s">
        <v>504</v>
      </c>
      <c r="B6" t="s">
        <v>95</v>
      </c>
      <c r="C6" s="182">
        <v>1894.489</v>
      </c>
      <c r="D6" s="182">
        <v>2527.4662749999993</v>
      </c>
    </row>
    <row r="7" spans="1:4" x14ac:dyDescent="0.25">
      <c r="A7" t="s">
        <v>24</v>
      </c>
      <c r="B7" t="s">
        <v>96</v>
      </c>
      <c r="C7" s="182">
        <v>2285.2277999999997</v>
      </c>
      <c r="D7" s="182">
        <v>2537.5607833333333</v>
      </c>
    </row>
    <row r="8" spans="1:4" x14ac:dyDescent="0.25">
      <c r="A8" t="s">
        <v>24</v>
      </c>
      <c r="B8" t="s">
        <v>87</v>
      </c>
      <c r="C8" s="182">
        <v>1951.7494999999999</v>
      </c>
      <c r="D8" s="182">
        <v>2533.3422666666665</v>
      </c>
    </row>
    <row r="9" spans="1:4" x14ac:dyDescent="0.25">
      <c r="A9" t="s">
        <v>24</v>
      </c>
      <c r="B9" t="s">
        <v>88</v>
      </c>
      <c r="C9" s="182">
        <v>2175.4812999999999</v>
      </c>
      <c r="D9" s="182">
        <v>2562.3897333333334</v>
      </c>
    </row>
    <row r="10" spans="1:4" x14ac:dyDescent="0.25">
      <c r="A10" t="s">
        <v>24</v>
      </c>
      <c r="B10" t="s">
        <v>97</v>
      </c>
      <c r="C10" s="182">
        <v>2035.7041000000002</v>
      </c>
      <c r="D10" s="182">
        <v>2504.9085833333334</v>
      </c>
    </row>
    <row r="11" spans="1:4" x14ac:dyDescent="0.25">
      <c r="A11" t="s">
        <v>24</v>
      </c>
      <c r="B11" t="s">
        <v>98</v>
      </c>
      <c r="C11" s="182">
        <v>2248.3397</v>
      </c>
      <c r="D11" s="182">
        <v>2470.5673083333336</v>
      </c>
    </row>
    <row r="12" spans="1:4" x14ac:dyDescent="0.25">
      <c r="A12" t="s">
        <v>24</v>
      </c>
      <c r="B12" t="s">
        <v>99</v>
      </c>
      <c r="C12" s="182">
        <v>2348.6737000000003</v>
      </c>
      <c r="D12" s="182">
        <v>2402.0975833333337</v>
      </c>
    </row>
    <row r="13" spans="1:4" x14ac:dyDescent="0.25">
      <c r="A13" t="s">
        <v>24</v>
      </c>
      <c r="B13" t="s">
        <v>100</v>
      </c>
      <c r="C13" s="182">
        <v>2738.4397999999997</v>
      </c>
      <c r="D13" s="182">
        <v>2366.8384833333334</v>
      </c>
    </row>
    <row r="14" spans="1:4" x14ac:dyDescent="0.25">
      <c r="A14" t="s">
        <v>24</v>
      </c>
      <c r="B14" t="s">
        <v>101</v>
      </c>
      <c r="C14" s="182">
        <v>2491.6026000000002</v>
      </c>
      <c r="D14" s="182">
        <v>2355.9231250000003</v>
      </c>
    </row>
    <row r="15" spans="1:4" x14ac:dyDescent="0.25">
      <c r="A15" t="s">
        <v>24</v>
      </c>
      <c r="B15" t="s">
        <v>102</v>
      </c>
      <c r="C15" s="182">
        <v>2368.2432000000003</v>
      </c>
      <c r="D15" s="182">
        <v>2335.9764833333334</v>
      </c>
    </row>
    <row r="16" spans="1:4" x14ac:dyDescent="0.25">
      <c r="A16" t="s">
        <v>24</v>
      </c>
      <c r="B16" t="s">
        <v>103</v>
      </c>
      <c r="C16" s="182">
        <v>2485.0202000000004</v>
      </c>
      <c r="D16" s="182">
        <v>2310.7893583333334</v>
      </c>
    </row>
    <row r="17" spans="1:4" x14ac:dyDescent="0.25">
      <c r="A17" t="s">
        <v>24</v>
      </c>
      <c r="B17" t="s">
        <v>104</v>
      </c>
      <c r="C17" s="182">
        <v>2407.3612000000003</v>
      </c>
      <c r="D17" s="182">
        <v>2285.8610083333333</v>
      </c>
    </row>
    <row r="18" spans="1:4" x14ac:dyDescent="0.25">
      <c r="A18" t="s">
        <v>505</v>
      </c>
      <c r="B18" t="s">
        <v>95</v>
      </c>
      <c r="C18" s="182">
        <v>1574.0133000000001</v>
      </c>
      <c r="D18" s="182">
        <v>2259.1546999999996</v>
      </c>
    </row>
    <row r="19" spans="1:4" x14ac:dyDescent="0.25">
      <c r="A19" t="s">
        <v>24</v>
      </c>
      <c r="B19" t="s">
        <v>96</v>
      </c>
      <c r="C19" s="182">
        <v>1679.3478</v>
      </c>
      <c r="D19" s="182">
        <v>2208.6647000000003</v>
      </c>
    </row>
    <row r="20" spans="1:4" x14ac:dyDescent="0.25">
      <c r="A20" t="s">
        <v>24</v>
      </c>
      <c r="B20" t="s">
        <v>87</v>
      </c>
      <c r="C20" s="182">
        <v>1649.6492000000001</v>
      </c>
      <c r="D20" s="182">
        <v>2183.4896750000003</v>
      </c>
    </row>
    <row r="21" spans="1:4" x14ac:dyDescent="0.25">
      <c r="A21" t="s">
        <v>24</v>
      </c>
      <c r="B21" t="s">
        <v>88</v>
      </c>
      <c r="C21" s="182">
        <v>1610.107</v>
      </c>
      <c r="D21" s="182">
        <v>2136.3751499999998</v>
      </c>
    </row>
    <row r="22" spans="1:4" x14ac:dyDescent="0.25">
      <c r="A22" t="s">
        <v>24</v>
      </c>
      <c r="B22" t="s">
        <v>97</v>
      </c>
      <c r="C22" s="182">
        <v>1983.8585</v>
      </c>
      <c r="D22" s="182">
        <v>2132.0546833333333</v>
      </c>
    </row>
    <row r="23" spans="1:4" x14ac:dyDescent="0.25">
      <c r="A23" t="s">
        <v>24</v>
      </c>
      <c r="B23" t="s">
        <v>98</v>
      </c>
      <c r="C23" s="182">
        <v>1977.7527</v>
      </c>
      <c r="D23" s="182">
        <v>2109.5057666666667</v>
      </c>
    </row>
    <row r="24" spans="1:4" x14ac:dyDescent="0.25">
      <c r="A24" t="s">
        <v>24</v>
      </c>
      <c r="B24" t="s">
        <v>99</v>
      </c>
      <c r="C24" s="182">
        <v>1689.8226999999999</v>
      </c>
      <c r="D24" s="182">
        <v>2054.6015166666666</v>
      </c>
    </row>
    <row r="25" spans="1:4" x14ac:dyDescent="0.25">
      <c r="A25" t="s">
        <v>24</v>
      </c>
      <c r="B25" t="s">
        <v>100</v>
      </c>
      <c r="C25" s="182">
        <v>2010.1213</v>
      </c>
      <c r="D25" s="182">
        <v>1993.9083083333333</v>
      </c>
    </row>
    <row r="26" spans="1:4" x14ac:dyDescent="0.25">
      <c r="A26" t="s">
        <v>24</v>
      </c>
      <c r="B26" t="s">
        <v>101</v>
      </c>
      <c r="C26" s="182">
        <v>2003.0738999999999</v>
      </c>
      <c r="D26" s="182">
        <v>1953.1975833333333</v>
      </c>
    </row>
    <row r="27" spans="1:4" x14ac:dyDescent="0.25">
      <c r="A27" t="s">
        <v>24</v>
      </c>
      <c r="B27" t="s">
        <v>102</v>
      </c>
      <c r="C27" s="182">
        <v>1928.8196</v>
      </c>
      <c r="D27" s="182">
        <v>1916.5789499999998</v>
      </c>
    </row>
    <row r="28" spans="1:4" x14ac:dyDescent="0.25">
      <c r="A28" t="s">
        <v>24</v>
      </c>
      <c r="B28" t="s">
        <v>103</v>
      </c>
      <c r="C28" s="182">
        <v>1942.1073999999999</v>
      </c>
      <c r="D28" s="182">
        <v>1871.3362166666666</v>
      </c>
    </row>
    <row r="29" spans="1:4" x14ac:dyDescent="0.25">
      <c r="A29" t="s">
        <v>24</v>
      </c>
      <c r="B29" t="s">
        <v>104</v>
      </c>
      <c r="C29" s="182">
        <v>2321.6522999999997</v>
      </c>
      <c r="D29" s="182">
        <v>1864.1938083333334</v>
      </c>
    </row>
    <row r="30" spans="1:4" x14ac:dyDescent="0.25">
      <c r="A30" t="s">
        <v>506</v>
      </c>
      <c r="B30" t="s">
        <v>95</v>
      </c>
      <c r="C30" s="182">
        <v>2209.4747000000002</v>
      </c>
      <c r="D30" s="182">
        <v>1917.1489249999997</v>
      </c>
    </row>
    <row r="31" spans="1:4" x14ac:dyDescent="0.25">
      <c r="A31" t="s">
        <v>24</v>
      </c>
      <c r="B31" t="s">
        <v>96</v>
      </c>
      <c r="C31" s="182">
        <v>1868.2611999999999</v>
      </c>
      <c r="D31" s="182">
        <v>1932.8917083333333</v>
      </c>
    </row>
    <row r="32" spans="1:4" x14ac:dyDescent="0.25">
      <c r="A32" t="s">
        <v>24</v>
      </c>
      <c r="B32" t="s">
        <v>87</v>
      </c>
      <c r="C32" s="182">
        <v>2666.4912999999997</v>
      </c>
      <c r="D32" s="182">
        <v>2017.6285500000001</v>
      </c>
    </row>
    <row r="33" spans="1:4" x14ac:dyDescent="0.25">
      <c r="A33" t="s">
        <v>24</v>
      </c>
      <c r="B33" t="s">
        <v>88</v>
      </c>
      <c r="C33" s="182">
        <v>2330.1247999999996</v>
      </c>
      <c r="D33" s="182">
        <v>2077.6300333333334</v>
      </c>
    </row>
    <row r="34" spans="1:4" x14ac:dyDescent="0.25">
      <c r="A34" t="s">
        <v>24</v>
      </c>
      <c r="B34" t="s">
        <v>97</v>
      </c>
      <c r="C34" s="182">
        <v>2615.8516</v>
      </c>
      <c r="D34" s="182">
        <v>2130.2961249999998</v>
      </c>
    </row>
    <row r="35" spans="1:4" x14ac:dyDescent="0.25">
      <c r="A35" t="s">
        <v>24</v>
      </c>
      <c r="B35" t="s">
        <v>98</v>
      </c>
      <c r="C35" s="182">
        <v>2317.7734</v>
      </c>
      <c r="D35" s="182">
        <v>2158.631183333333</v>
      </c>
    </row>
    <row r="36" spans="1:4" x14ac:dyDescent="0.25">
      <c r="A36" t="s">
        <v>24</v>
      </c>
      <c r="B36" t="s">
        <v>99</v>
      </c>
      <c r="C36" s="182">
        <v>2121.4070999999999</v>
      </c>
      <c r="D36" s="182">
        <v>2194.5965500000002</v>
      </c>
    </row>
    <row r="37" spans="1:4" x14ac:dyDescent="0.25">
      <c r="A37" t="s">
        <v>24</v>
      </c>
      <c r="B37" t="s">
        <v>100</v>
      </c>
      <c r="C37" s="182">
        <v>2911.1633999999999</v>
      </c>
      <c r="D37" s="182">
        <v>2269.6833916666665</v>
      </c>
    </row>
    <row r="38" spans="1:4" x14ac:dyDescent="0.25">
      <c r="A38" t="s">
        <v>24</v>
      </c>
      <c r="B38" t="s">
        <v>101</v>
      </c>
      <c r="C38" s="182">
        <v>3073.4642999999996</v>
      </c>
      <c r="D38" s="182">
        <v>2358.8825916666669</v>
      </c>
    </row>
    <row r="39" spans="1:4" x14ac:dyDescent="0.25">
      <c r="A39" t="s">
        <v>24</v>
      </c>
      <c r="B39" t="s">
        <v>102</v>
      </c>
      <c r="C39" s="182">
        <v>2489.6325000000002</v>
      </c>
      <c r="D39" s="182">
        <v>2405.6170000000002</v>
      </c>
    </row>
    <row r="40" spans="1:4" x14ac:dyDescent="0.25">
      <c r="A40" t="s">
        <v>24</v>
      </c>
      <c r="B40" t="s">
        <v>103</v>
      </c>
      <c r="C40" s="182">
        <v>2201.8290000000002</v>
      </c>
      <c r="D40" s="182">
        <v>2427.2604666666666</v>
      </c>
    </row>
    <row r="41" spans="1:4" x14ac:dyDescent="0.25">
      <c r="A41" t="s">
        <v>24</v>
      </c>
      <c r="B41" t="s">
        <v>104</v>
      </c>
      <c r="C41" s="182">
        <v>2032.0097000000001</v>
      </c>
      <c r="D41" s="182">
        <v>2403.1235833333335</v>
      </c>
    </row>
    <row r="42" spans="1:4" x14ac:dyDescent="0.25">
      <c r="A42" t="s">
        <v>507</v>
      </c>
      <c r="B42" t="s">
        <v>95</v>
      </c>
      <c r="C42" s="182">
        <v>2582.4303</v>
      </c>
      <c r="D42" s="182">
        <v>2434.2032166666668</v>
      </c>
    </row>
    <row r="43" spans="1:4" x14ac:dyDescent="0.25">
      <c r="A43" t="s">
        <v>24</v>
      </c>
      <c r="B43" t="s">
        <v>96</v>
      </c>
      <c r="C43" s="182">
        <v>2683.0153999999998</v>
      </c>
      <c r="D43" s="182">
        <v>2502.0994000000001</v>
      </c>
    </row>
    <row r="44" spans="1:4" x14ac:dyDescent="0.25">
      <c r="A44" t="s">
        <v>24</v>
      </c>
      <c r="B44" t="s">
        <v>87</v>
      </c>
      <c r="C44" s="182">
        <v>1919.4913000000001</v>
      </c>
      <c r="D44" s="182">
        <v>2439.8494000000001</v>
      </c>
    </row>
    <row r="45" spans="1:4" x14ac:dyDescent="0.25">
      <c r="A45" t="s">
        <v>24</v>
      </c>
      <c r="B45" t="s">
        <v>88</v>
      </c>
      <c r="C45" s="182">
        <v>2240.3397999999997</v>
      </c>
      <c r="D45" s="182">
        <v>2432.3673166666667</v>
      </c>
    </row>
    <row r="46" spans="1:4" x14ac:dyDescent="0.25">
      <c r="A46" t="s">
        <v>24</v>
      </c>
      <c r="B46" t="s">
        <v>97</v>
      </c>
      <c r="C46" s="182">
        <v>2185.5183999999999</v>
      </c>
      <c r="D46" s="182">
        <v>2396.5062166666662</v>
      </c>
    </row>
    <row r="47" spans="1:4" x14ac:dyDescent="0.25">
      <c r="A47" t="s">
        <v>24</v>
      </c>
      <c r="B47" t="s">
        <v>98</v>
      </c>
      <c r="C47" s="182">
        <v>2146.7408999999998</v>
      </c>
      <c r="D47" s="182">
        <v>2382.2535083333332</v>
      </c>
    </row>
    <row r="48" spans="1:4" x14ac:dyDescent="0.25">
      <c r="A48" t="s">
        <v>24</v>
      </c>
      <c r="B48" t="s">
        <v>99</v>
      </c>
      <c r="C48" s="182">
        <v>2084.6419000000001</v>
      </c>
      <c r="D48" s="182">
        <v>2379.1897416666661</v>
      </c>
    </row>
    <row r="49" spans="1:4" x14ac:dyDescent="0.25">
      <c r="A49" t="s">
        <v>24</v>
      </c>
      <c r="B49" t="s">
        <v>100</v>
      </c>
      <c r="C49" s="182">
        <v>2495.2997</v>
      </c>
      <c r="D49" s="182">
        <v>2344.5344333333333</v>
      </c>
    </row>
    <row r="50" spans="1:4" x14ac:dyDescent="0.25">
      <c r="A50" t="s">
        <v>24</v>
      </c>
      <c r="B50" t="s">
        <v>101</v>
      </c>
      <c r="C50" s="182">
        <v>2257.2020000000002</v>
      </c>
      <c r="D50" s="182">
        <v>2276.5125749999997</v>
      </c>
    </row>
    <row r="51" spans="1:4" x14ac:dyDescent="0.25">
      <c r="A51" t="s">
        <v>24</v>
      </c>
      <c r="B51" t="s">
        <v>102</v>
      </c>
      <c r="C51" s="182">
        <v>2398.8637999999996</v>
      </c>
      <c r="D51" s="182">
        <v>2268.9485166666668</v>
      </c>
    </row>
    <row r="52" spans="1:4" x14ac:dyDescent="0.25">
      <c r="A52" t="s">
        <v>24</v>
      </c>
      <c r="B52" t="s">
        <v>103</v>
      </c>
      <c r="C52" s="182">
        <v>2524.8972999999996</v>
      </c>
      <c r="D52" s="182">
        <v>2295.8708750000001</v>
      </c>
    </row>
    <row r="53" spans="1:4" x14ac:dyDescent="0.25">
      <c r="A53" t="s">
        <v>24</v>
      </c>
      <c r="B53" t="s">
        <v>104</v>
      </c>
      <c r="C53" s="182">
        <v>2284.36</v>
      </c>
      <c r="D53" s="182">
        <v>2316.900066666667</v>
      </c>
    </row>
    <row r="54" spans="1:4" x14ac:dyDescent="0.25">
      <c r="A54" t="s">
        <v>508</v>
      </c>
      <c r="B54" t="s">
        <v>95</v>
      </c>
      <c r="C54" s="182">
        <v>1933.5041000000001</v>
      </c>
      <c r="D54" s="182">
        <v>2262.8228833333337</v>
      </c>
    </row>
    <row r="55" spans="1:4" x14ac:dyDescent="0.25">
      <c r="A55" t="s">
        <v>24</v>
      </c>
      <c r="B55" t="s">
        <v>96</v>
      </c>
      <c r="C55" s="182">
        <v>2183.8845000000001</v>
      </c>
      <c r="D55" s="182">
        <v>2221.228641666667</v>
      </c>
    </row>
    <row r="56" spans="1:4" x14ac:dyDescent="0.25">
      <c r="A56" t="s">
        <v>24</v>
      </c>
      <c r="B56" t="s">
        <v>87</v>
      </c>
      <c r="C56" s="182">
        <v>2230.3152999999998</v>
      </c>
      <c r="D56" s="182">
        <v>2247.1306416666671</v>
      </c>
    </row>
    <row r="57" spans="1:4" x14ac:dyDescent="0.25">
      <c r="A57" t="s">
        <v>24</v>
      </c>
      <c r="B57" t="s">
        <v>88</v>
      </c>
      <c r="C57" s="182">
        <v>2505.9197000000004</v>
      </c>
      <c r="D57" s="182">
        <v>2269.2623000000003</v>
      </c>
    </row>
    <row r="58" spans="1:4" x14ac:dyDescent="0.25">
      <c r="A58" t="s">
        <v>24</v>
      </c>
      <c r="B58" t="s">
        <v>97</v>
      </c>
      <c r="C58" s="182">
        <v>2653.223</v>
      </c>
      <c r="D58" s="182">
        <v>2308.2376833333337</v>
      </c>
    </row>
    <row r="59" spans="1:4" x14ac:dyDescent="0.25">
      <c r="A59" t="s">
        <v>24</v>
      </c>
      <c r="B59" t="s">
        <v>98</v>
      </c>
      <c r="C59" s="182">
        <v>2856.2587999999996</v>
      </c>
      <c r="D59" s="182">
        <v>2367.3641749999997</v>
      </c>
    </row>
    <row r="60" spans="1:4" x14ac:dyDescent="0.25">
      <c r="A60" t="s">
        <v>24</v>
      </c>
      <c r="B60" t="s">
        <v>99</v>
      </c>
      <c r="C60" s="182">
        <v>2113.3049000000001</v>
      </c>
      <c r="D60" s="182">
        <v>2369.7527583333331</v>
      </c>
    </row>
    <row r="61" spans="1:4" x14ac:dyDescent="0.25">
      <c r="A61" t="s">
        <v>24</v>
      </c>
      <c r="B61" t="s">
        <v>100</v>
      </c>
      <c r="C61" s="182">
        <v>2341.0457000000001</v>
      </c>
      <c r="D61" s="182">
        <v>2356.8982583333332</v>
      </c>
    </row>
    <row r="62" spans="1:4" x14ac:dyDescent="0.25">
      <c r="A62" t="s">
        <v>24</v>
      </c>
      <c r="B62" t="s">
        <v>101</v>
      </c>
      <c r="C62" s="182">
        <v>2138.7395000000001</v>
      </c>
      <c r="D62" s="182">
        <v>2347.0263833333333</v>
      </c>
    </row>
    <row r="63" spans="1:4" x14ac:dyDescent="0.25">
      <c r="A63" t="s">
        <v>24</v>
      </c>
      <c r="B63" t="s">
        <v>102</v>
      </c>
      <c r="C63" s="182">
        <v>2328.1552000000001</v>
      </c>
      <c r="D63" s="182">
        <v>2341.1339999999996</v>
      </c>
    </row>
    <row r="64" spans="1:4" x14ac:dyDescent="0.25">
      <c r="A64" t="s">
        <v>24</v>
      </c>
      <c r="B64" t="s">
        <v>103</v>
      </c>
      <c r="C64" s="182">
        <v>2188.4737999999998</v>
      </c>
      <c r="D64" s="182">
        <v>2313.098708333333</v>
      </c>
    </row>
    <row r="65" spans="1:4" x14ac:dyDescent="0.25">
      <c r="A65" t="s">
        <v>24</v>
      </c>
      <c r="B65" t="s">
        <v>104</v>
      </c>
      <c r="C65" s="182">
        <v>2738.7993999999999</v>
      </c>
      <c r="D65" s="182">
        <v>2350.9686583333337</v>
      </c>
    </row>
    <row r="66" spans="1:4" x14ac:dyDescent="0.25">
      <c r="A66" t="s">
        <v>694</v>
      </c>
      <c r="B66" t="s">
        <v>95</v>
      </c>
      <c r="C66" s="182">
        <v>1933.624</v>
      </c>
      <c r="D66" s="182">
        <v>2350.97865</v>
      </c>
    </row>
    <row r="67" spans="1:4" x14ac:dyDescent="0.25">
      <c r="A67" t="s">
        <v>24</v>
      </c>
      <c r="B67" t="s">
        <v>96</v>
      </c>
      <c r="C67" s="182">
        <v>1841.0798</v>
      </c>
      <c r="D67" s="182">
        <v>2322.4115916666669</v>
      </c>
    </row>
    <row r="68" spans="1:4" x14ac:dyDescent="0.25">
      <c r="A68" t="s">
        <v>24</v>
      </c>
      <c r="B68" t="s">
        <v>87</v>
      </c>
      <c r="C68" s="182">
        <v>2014.6312</v>
      </c>
      <c r="D68" s="182">
        <v>2304.4379166666663</v>
      </c>
    </row>
    <row r="69" spans="1:4" x14ac:dyDescent="0.25">
      <c r="A69" t="s">
        <v>24</v>
      </c>
      <c r="B69" t="s">
        <v>88</v>
      </c>
      <c r="C69" s="182">
        <v>1960.2057</v>
      </c>
      <c r="D69" s="182">
        <v>2258.9617499999995</v>
      </c>
    </row>
    <row r="70" spans="1:4" x14ac:dyDescent="0.25">
      <c r="A70" t="s">
        <v>24</v>
      </c>
      <c r="B70" t="s">
        <v>97</v>
      </c>
      <c r="C70" s="182">
        <v>2496.2934</v>
      </c>
      <c r="D70" s="182">
        <v>2245.8842833333329</v>
      </c>
    </row>
    <row r="71" spans="1:4" x14ac:dyDescent="0.25">
      <c r="A71" t="s">
        <v>24</v>
      </c>
      <c r="B71" t="s">
        <v>98</v>
      </c>
      <c r="C71" s="182">
        <v>2083.3241000000003</v>
      </c>
      <c r="D71" s="182">
        <v>2181.473058333333</v>
      </c>
    </row>
    <row r="72" spans="1:4" x14ac:dyDescent="0.25">
      <c r="A72" t="s">
        <v>24</v>
      </c>
      <c r="B72" t="s">
        <v>99</v>
      </c>
      <c r="C72" s="182">
        <v>2383.9252000000001</v>
      </c>
      <c r="D72" s="182">
        <v>2204.02475</v>
      </c>
    </row>
    <row r="73" spans="1:4" x14ac:dyDescent="0.25">
      <c r="A73" t="s">
        <v>24</v>
      </c>
      <c r="B73" t="s">
        <v>100</v>
      </c>
      <c r="C73" s="182">
        <v>2830.1228999999998</v>
      </c>
      <c r="D73" s="182">
        <v>2244.781183333333</v>
      </c>
    </row>
    <row r="74" spans="1:4" x14ac:dyDescent="0.25">
      <c r="A74" t="s">
        <v>24</v>
      </c>
      <c r="B74" t="s">
        <v>101</v>
      </c>
      <c r="C74" s="182">
        <v>1910.3901000000001</v>
      </c>
      <c r="D74" s="182">
        <v>2225.7520666666669</v>
      </c>
    </row>
    <row r="75" spans="1:4" x14ac:dyDescent="0.25">
      <c r="A75" t="s">
        <v>24</v>
      </c>
      <c r="B75" t="s">
        <v>102</v>
      </c>
      <c r="C75" s="182">
        <v>2291.6725999999999</v>
      </c>
      <c r="D75" s="182">
        <v>2222.7118500000001</v>
      </c>
    </row>
    <row r="76" spans="1:4" x14ac:dyDescent="0.25">
      <c r="A76" t="s">
        <v>24</v>
      </c>
      <c r="B76" t="s">
        <v>103</v>
      </c>
      <c r="C76" s="182">
        <v>1740.2108000000001</v>
      </c>
      <c r="D76" s="182">
        <v>2185.3566000000001</v>
      </c>
    </row>
    <row r="77" spans="1:4" x14ac:dyDescent="0.25">
      <c r="A77" t="s">
        <v>24</v>
      </c>
      <c r="B77" t="s">
        <v>104</v>
      </c>
      <c r="C77" s="182">
        <v>2804.3298</v>
      </c>
      <c r="D77" s="182">
        <v>2190.8174666666669</v>
      </c>
    </row>
    <row r="78" spans="1:4" x14ac:dyDescent="0.25">
      <c r="A78" t="s">
        <v>695</v>
      </c>
      <c r="B78" t="s">
        <v>95</v>
      </c>
      <c r="C78" s="182">
        <v>1817.9198000000001</v>
      </c>
      <c r="D78" s="182">
        <v>2181.1754500000002</v>
      </c>
    </row>
    <row r="79" spans="1:4" x14ac:dyDescent="0.25">
      <c r="A79" t="s">
        <v>24</v>
      </c>
      <c r="B79" t="s">
        <v>96</v>
      </c>
      <c r="C79" s="182">
        <v>1746.2508</v>
      </c>
      <c r="D79" s="182">
        <v>2173.2730333333338</v>
      </c>
    </row>
    <row r="80" spans="1:4" x14ac:dyDescent="0.25">
      <c r="A80" t="s">
        <v>24</v>
      </c>
      <c r="B80" t="s">
        <v>87</v>
      </c>
      <c r="C80" s="182">
        <v>2002.1169</v>
      </c>
      <c r="D80" s="182">
        <v>2172.2301749999997</v>
      </c>
    </row>
  </sheetData>
  <mergeCells count="1">
    <mergeCell ref="A3:B3"/>
  </mergeCells>
  <hyperlinks>
    <hyperlink ref="A3:B3" location="Índice!A1" display="Regresar al Índice"/>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D80"/>
  <sheetViews>
    <sheetView workbookViewId="0">
      <selection activeCell="A2" sqref="A2"/>
    </sheetView>
  </sheetViews>
  <sheetFormatPr baseColWidth="10" defaultRowHeight="15" x14ac:dyDescent="0.25"/>
  <sheetData>
    <row r="1" spans="1:4" x14ac:dyDescent="0.25">
      <c r="A1" t="s">
        <v>1390</v>
      </c>
    </row>
    <row r="2" spans="1:4" x14ac:dyDescent="0.25">
      <c r="A2" t="s">
        <v>699</v>
      </c>
    </row>
    <row r="3" spans="1:4" x14ac:dyDescent="0.25">
      <c r="A3" s="292" t="s">
        <v>1327</v>
      </c>
      <c r="B3" s="292"/>
    </row>
    <row r="5" spans="1:4" x14ac:dyDescent="0.25">
      <c r="A5" t="s">
        <v>302</v>
      </c>
      <c r="B5" t="s">
        <v>692</v>
      </c>
      <c r="C5" t="s">
        <v>526</v>
      </c>
      <c r="D5" t="s">
        <v>714</v>
      </c>
    </row>
    <row r="6" spans="1:4" x14ac:dyDescent="0.25">
      <c r="A6" t="s">
        <v>504</v>
      </c>
      <c r="B6" t="s">
        <v>95</v>
      </c>
      <c r="C6" s="183">
        <v>-0.473552368995378</v>
      </c>
      <c r="D6" s="183">
        <v>3.0256727358513187</v>
      </c>
    </row>
    <row r="7" spans="1:4" x14ac:dyDescent="0.25">
      <c r="A7" t="s">
        <v>24</v>
      </c>
      <c r="B7" t="s">
        <v>96</v>
      </c>
      <c r="C7" s="183">
        <v>1.5725776940641367</v>
      </c>
      <c r="D7" s="183">
        <v>2.4347999921650763</v>
      </c>
    </row>
    <row r="8" spans="1:4" x14ac:dyDescent="0.25">
      <c r="A8" t="s">
        <v>24</v>
      </c>
      <c r="B8" t="s">
        <v>87</v>
      </c>
      <c r="C8" s="183">
        <v>2.0237158258086474</v>
      </c>
      <c r="D8" s="183">
        <v>1.969718542617042</v>
      </c>
    </row>
    <row r="9" spans="1:4" x14ac:dyDescent="0.25">
      <c r="A9" t="s">
        <v>24</v>
      </c>
      <c r="B9" t="s">
        <v>88</v>
      </c>
      <c r="C9" s="183">
        <v>5.3995304963545321</v>
      </c>
      <c r="D9" s="183">
        <v>2.0539284467067858</v>
      </c>
    </row>
    <row r="10" spans="1:4" x14ac:dyDescent="0.25">
      <c r="A10" t="s">
        <v>24</v>
      </c>
      <c r="B10" t="s">
        <v>97</v>
      </c>
      <c r="C10" s="183">
        <v>2.104077009691685</v>
      </c>
      <c r="D10" s="183">
        <v>1.8672707041561043</v>
      </c>
    </row>
    <row r="11" spans="1:4" x14ac:dyDescent="0.25">
      <c r="A11" t="s">
        <v>24</v>
      </c>
      <c r="B11" t="s">
        <v>98</v>
      </c>
      <c r="C11" s="183">
        <v>0.41285711537430991</v>
      </c>
      <c r="D11" s="183">
        <v>1.6124078186137221</v>
      </c>
    </row>
    <row r="12" spans="1:4" x14ac:dyDescent="0.25">
      <c r="A12" t="s">
        <v>24</v>
      </c>
      <c r="B12" t="s">
        <v>99</v>
      </c>
      <c r="C12" s="183">
        <v>-3.6697059304042545</v>
      </c>
      <c r="D12" s="183">
        <v>1.1412459012305476</v>
      </c>
    </row>
    <row r="13" spans="1:4" x14ac:dyDescent="0.25">
      <c r="A13" t="s">
        <v>24</v>
      </c>
      <c r="B13" t="s">
        <v>100</v>
      </c>
      <c r="C13" s="183">
        <v>-7.1657828450264027</v>
      </c>
      <c r="D13" s="183">
        <v>0.27579107833631822</v>
      </c>
    </row>
    <row r="14" spans="1:4" x14ac:dyDescent="0.25">
      <c r="A14" t="s">
        <v>24</v>
      </c>
      <c r="B14" t="s">
        <v>101</v>
      </c>
      <c r="C14" s="183">
        <v>-7.2677947467564286</v>
      </c>
      <c r="D14" s="183">
        <v>-0.52054148172211989</v>
      </c>
    </row>
    <row r="15" spans="1:4" x14ac:dyDescent="0.25">
      <c r="A15" t="s">
        <v>24</v>
      </c>
      <c r="B15" t="s">
        <v>102</v>
      </c>
      <c r="C15" s="183">
        <v>-8.0094031403461496</v>
      </c>
      <c r="D15" s="183">
        <v>-1.2764924673045408</v>
      </c>
    </row>
    <row r="16" spans="1:4" x14ac:dyDescent="0.25">
      <c r="A16" t="s">
        <v>24</v>
      </c>
      <c r="B16" t="s">
        <v>103</v>
      </c>
      <c r="C16" s="183">
        <v>-8.8593398504100414</v>
      </c>
      <c r="D16" s="183">
        <v>-1.9968543720576837</v>
      </c>
    </row>
    <row r="17" spans="1:4" x14ac:dyDescent="0.25">
      <c r="A17" t="s">
        <v>24</v>
      </c>
      <c r="B17" t="s">
        <v>104</v>
      </c>
      <c r="C17" s="183">
        <v>-10.313004641613643</v>
      </c>
      <c r="D17" s="183">
        <v>-2.8538187818549154</v>
      </c>
    </row>
    <row r="18" spans="1:4" x14ac:dyDescent="0.25">
      <c r="A18" t="s">
        <v>505</v>
      </c>
      <c r="B18" t="s">
        <v>95</v>
      </c>
      <c r="C18" s="183">
        <v>-10.615832054969744</v>
      </c>
      <c r="D18" s="183">
        <v>-3.6990087556861124</v>
      </c>
    </row>
    <row r="19" spans="1:4" x14ac:dyDescent="0.25">
      <c r="A19" t="s">
        <v>24</v>
      </c>
      <c r="B19" t="s">
        <v>96</v>
      </c>
      <c r="C19" s="183">
        <v>-12.961111532520453</v>
      </c>
      <c r="D19" s="183">
        <v>-4.9101495245681619</v>
      </c>
    </row>
    <row r="20" spans="1:4" x14ac:dyDescent="0.25">
      <c r="A20" t="s">
        <v>24</v>
      </c>
      <c r="B20" t="s">
        <v>87</v>
      </c>
      <c r="C20" s="183">
        <v>-13.809922025538112</v>
      </c>
      <c r="D20" s="183">
        <v>-6.2296193455137256</v>
      </c>
    </row>
    <row r="21" spans="1:4" x14ac:dyDescent="0.25">
      <c r="A21" t="s">
        <v>24</v>
      </c>
      <c r="B21" t="s">
        <v>88</v>
      </c>
      <c r="C21" s="183">
        <v>-16.625674767247222</v>
      </c>
      <c r="D21" s="183">
        <v>-8.065053117480538</v>
      </c>
    </row>
    <row r="22" spans="1:4" x14ac:dyDescent="0.25">
      <c r="A22" t="s">
        <v>24</v>
      </c>
      <c r="B22" t="s">
        <v>97</v>
      </c>
      <c r="C22" s="183">
        <v>-14.884930431426602</v>
      </c>
      <c r="D22" s="183">
        <v>-9.4808037375737282</v>
      </c>
    </row>
    <row r="23" spans="1:4" x14ac:dyDescent="0.25">
      <c r="A23" t="s">
        <v>24</v>
      </c>
      <c r="B23" t="s">
        <v>98</v>
      </c>
      <c r="C23" s="183">
        <v>-14.614519525486724</v>
      </c>
      <c r="D23" s="183">
        <v>-10.733085124312147</v>
      </c>
    </row>
    <row r="24" spans="1:4" x14ac:dyDescent="0.25">
      <c r="A24" t="s">
        <v>24</v>
      </c>
      <c r="B24" t="s">
        <v>99</v>
      </c>
      <c r="C24" s="183">
        <v>-14.466359280227692</v>
      </c>
      <c r="D24" s="183">
        <v>-11.632806236797437</v>
      </c>
    </row>
    <row r="25" spans="1:4" x14ac:dyDescent="0.25">
      <c r="A25" t="s">
        <v>24</v>
      </c>
      <c r="B25" t="s">
        <v>100</v>
      </c>
      <c r="C25" s="183">
        <v>-15.756469130702344</v>
      </c>
      <c r="D25" s="183">
        <v>-12.348696760603765</v>
      </c>
    </row>
    <row r="26" spans="1:4" x14ac:dyDescent="0.25">
      <c r="A26" t="s">
        <v>24</v>
      </c>
      <c r="B26" t="s">
        <v>101</v>
      </c>
      <c r="C26" s="183">
        <v>-17.094171596395658</v>
      </c>
      <c r="D26" s="183">
        <v>-13.167561498073699</v>
      </c>
    </row>
    <row r="27" spans="1:4" x14ac:dyDescent="0.25">
      <c r="A27" t="s">
        <v>24</v>
      </c>
      <c r="B27" t="s">
        <v>102</v>
      </c>
      <c r="C27" s="183">
        <v>-17.95384227219925</v>
      </c>
      <c r="D27" s="183">
        <v>-13.996264759061457</v>
      </c>
    </row>
    <row r="28" spans="1:4" x14ac:dyDescent="0.25">
      <c r="A28" t="s">
        <v>24</v>
      </c>
      <c r="B28" t="s">
        <v>103</v>
      </c>
      <c r="C28" s="183">
        <v>-19.0174470070965</v>
      </c>
      <c r="D28" s="183">
        <v>-14.84277368878533</v>
      </c>
    </row>
    <row r="29" spans="1:4" x14ac:dyDescent="0.25">
      <c r="A29" t="s">
        <v>24</v>
      </c>
      <c r="B29" t="s">
        <v>104</v>
      </c>
      <c r="C29" s="183">
        <v>-18.44675588160305</v>
      </c>
      <c r="D29" s="183">
        <v>-15.52058629211778</v>
      </c>
    </row>
    <row r="30" spans="1:4" x14ac:dyDescent="0.25">
      <c r="A30" t="s">
        <v>506</v>
      </c>
      <c r="B30" t="s">
        <v>95</v>
      </c>
      <c r="C30" s="183">
        <v>-15.138661154988641</v>
      </c>
      <c r="D30" s="183">
        <v>-15.897488717119353</v>
      </c>
    </row>
    <row r="31" spans="1:4" x14ac:dyDescent="0.25">
      <c r="A31" t="s">
        <v>24</v>
      </c>
      <c r="B31" t="s">
        <v>96</v>
      </c>
      <c r="C31" s="183">
        <v>-12.485960031265353</v>
      </c>
      <c r="D31" s="183">
        <v>-15.857892758681427</v>
      </c>
    </row>
    <row r="32" spans="1:4" x14ac:dyDescent="0.25">
      <c r="A32" t="s">
        <v>24</v>
      </c>
      <c r="B32" t="s">
        <v>87</v>
      </c>
      <c r="C32" s="183">
        <v>-7.5961488116494058</v>
      </c>
      <c r="D32" s="183">
        <v>-15.340078324190703</v>
      </c>
    </row>
    <row r="33" spans="1:4" x14ac:dyDescent="0.25">
      <c r="A33" t="s">
        <v>24</v>
      </c>
      <c r="B33" t="s">
        <v>88</v>
      </c>
      <c r="C33" s="183">
        <v>-2.7497565990068251</v>
      </c>
      <c r="D33" s="183">
        <v>-14.183751810170673</v>
      </c>
    </row>
    <row r="34" spans="1:4" x14ac:dyDescent="0.25">
      <c r="A34" t="s">
        <v>24</v>
      </c>
      <c r="B34" t="s">
        <v>97</v>
      </c>
      <c r="C34" s="183">
        <v>-8.2481858794725138E-2</v>
      </c>
      <c r="D34" s="183">
        <v>-12.950214429118015</v>
      </c>
    </row>
    <row r="35" spans="1:4" x14ac:dyDescent="0.25">
      <c r="A35" t="s">
        <v>24</v>
      </c>
      <c r="B35" t="s">
        <v>98</v>
      </c>
      <c r="C35" s="183">
        <v>2.3287642746903758</v>
      </c>
      <c r="D35" s="183">
        <v>-11.538274112436591</v>
      </c>
    </row>
    <row r="36" spans="1:4" x14ac:dyDescent="0.25">
      <c r="A36" t="s">
        <v>24</v>
      </c>
      <c r="B36" t="s">
        <v>99</v>
      </c>
      <c r="C36" s="183">
        <v>6.8137316261918324</v>
      </c>
      <c r="D36" s="183">
        <v>-9.7649332035682974</v>
      </c>
    </row>
    <row r="37" spans="1:4" x14ac:dyDescent="0.25">
      <c r="A37" t="s">
        <v>24</v>
      </c>
      <c r="B37" t="s">
        <v>100</v>
      </c>
      <c r="C37" s="183">
        <v>13.830880897620013</v>
      </c>
      <c r="D37" s="183">
        <v>-7.2993207012081012</v>
      </c>
    </row>
    <row r="38" spans="1:4" x14ac:dyDescent="0.25">
      <c r="A38" t="s">
        <v>24</v>
      </c>
      <c r="B38" t="s">
        <v>101</v>
      </c>
      <c r="C38" s="183">
        <v>20.770300546910892</v>
      </c>
      <c r="D38" s="183">
        <v>-4.1439480225992202</v>
      </c>
    </row>
    <row r="39" spans="1:4" x14ac:dyDescent="0.25">
      <c r="A39" t="s">
        <v>24</v>
      </c>
      <c r="B39" t="s">
        <v>102</v>
      </c>
      <c r="C39" s="183">
        <v>25.516196449929708</v>
      </c>
      <c r="D39" s="183">
        <v>-0.52144479575514002</v>
      </c>
    </row>
    <row r="40" spans="1:4" x14ac:dyDescent="0.25">
      <c r="A40" t="s">
        <v>24</v>
      </c>
      <c r="B40" t="s">
        <v>103</v>
      </c>
      <c r="C40" s="183">
        <v>29.707342007747005</v>
      </c>
      <c r="D40" s="183">
        <v>3.5389542888151522</v>
      </c>
    </row>
    <row r="41" spans="1:4" x14ac:dyDescent="0.25">
      <c r="A41" t="s">
        <v>24</v>
      </c>
      <c r="B41" t="s">
        <v>104</v>
      </c>
      <c r="C41" s="183">
        <v>28.909535724819602</v>
      </c>
      <c r="D41" s="183">
        <v>7.4853119226837057</v>
      </c>
    </row>
    <row r="42" spans="1:4" x14ac:dyDescent="0.25">
      <c r="A42" t="s">
        <v>507</v>
      </c>
      <c r="B42" t="s">
        <v>95</v>
      </c>
      <c r="C42" s="183">
        <v>26.969959658541764</v>
      </c>
      <c r="D42" s="183">
        <v>10.994363657144573</v>
      </c>
    </row>
    <row r="43" spans="1:4" x14ac:dyDescent="0.25">
      <c r="A43" t="s">
        <v>24</v>
      </c>
      <c r="B43" t="s">
        <v>96</v>
      </c>
      <c r="C43" s="183">
        <v>29.448503980467411</v>
      </c>
      <c r="D43" s="183">
        <v>14.488902324788969</v>
      </c>
    </row>
    <row r="44" spans="1:4" x14ac:dyDescent="0.25">
      <c r="A44" t="s">
        <v>24</v>
      </c>
      <c r="B44" t="s">
        <v>87</v>
      </c>
      <c r="C44" s="183">
        <v>20.92658978284183</v>
      </c>
      <c r="D44" s="183">
        <v>16.865797207663245</v>
      </c>
    </row>
    <row r="45" spans="1:4" x14ac:dyDescent="0.25">
      <c r="A45" t="s">
        <v>24</v>
      </c>
      <c r="B45" t="s">
        <v>88</v>
      </c>
      <c r="C45" s="183">
        <v>17.074131469123778</v>
      </c>
      <c r="D45" s="183">
        <v>18.517787880007454</v>
      </c>
    </row>
    <row r="46" spans="1:4" x14ac:dyDescent="0.25">
      <c r="A46" t="s">
        <v>24</v>
      </c>
      <c r="B46" t="s">
        <v>97</v>
      </c>
      <c r="C46" s="183">
        <v>12.496389048572599</v>
      </c>
      <c r="D46" s="183">
        <v>19.56602712228807</v>
      </c>
    </row>
    <row r="47" spans="1:4" x14ac:dyDescent="0.25">
      <c r="A47" t="s">
        <v>24</v>
      </c>
      <c r="B47" t="s">
        <v>98</v>
      </c>
      <c r="C47" s="183">
        <v>10.359450318635943</v>
      </c>
      <c r="D47" s="183">
        <v>20.235250959283533</v>
      </c>
    </row>
    <row r="48" spans="1:4" x14ac:dyDescent="0.25">
      <c r="A48" t="s">
        <v>24</v>
      </c>
      <c r="B48" t="s">
        <v>99</v>
      </c>
      <c r="C48" s="183">
        <v>8.4112586282278698</v>
      </c>
      <c r="D48" s="183">
        <v>20.368378209453201</v>
      </c>
    </row>
    <row r="49" spans="1:4" x14ac:dyDescent="0.25">
      <c r="A49" t="s">
        <v>24</v>
      </c>
      <c r="B49" t="s">
        <v>100</v>
      </c>
      <c r="C49" s="183">
        <v>3.2978626861124516</v>
      </c>
      <c r="D49" s="183">
        <v>19.490626691827572</v>
      </c>
    </row>
    <row r="50" spans="1:4" x14ac:dyDescent="0.25">
      <c r="A50" t="s">
        <v>24</v>
      </c>
      <c r="B50" t="s">
        <v>101</v>
      </c>
      <c r="C50" s="183">
        <v>-3.4919082856289529</v>
      </c>
      <c r="D50" s="183">
        <v>17.468775955782586</v>
      </c>
    </row>
    <row r="51" spans="1:4" x14ac:dyDescent="0.25">
      <c r="A51" t="s">
        <v>24</v>
      </c>
      <c r="B51" t="s">
        <v>102</v>
      </c>
      <c r="C51" s="183">
        <v>-5.6812237082350725</v>
      </c>
      <c r="D51" s="183">
        <v>14.868990942602187</v>
      </c>
    </row>
    <row r="52" spans="1:4" x14ac:dyDescent="0.25">
      <c r="A52" t="s">
        <v>24</v>
      </c>
      <c r="B52" t="s">
        <v>103</v>
      </c>
      <c r="C52" s="183">
        <v>-5.4130816808095954</v>
      </c>
      <c r="D52" s="183">
        <v>11.942288968555804</v>
      </c>
    </row>
    <row r="53" spans="1:4" x14ac:dyDescent="0.25">
      <c r="A53" t="s">
        <v>24</v>
      </c>
      <c r="B53" t="s">
        <v>104</v>
      </c>
      <c r="C53" s="183">
        <v>-3.5879768008879265</v>
      </c>
      <c r="D53" s="183">
        <v>9.2341629247468422</v>
      </c>
    </row>
    <row r="54" spans="1:4" x14ac:dyDescent="0.25">
      <c r="A54" t="s">
        <v>508</v>
      </c>
      <c r="B54" t="s">
        <v>95</v>
      </c>
      <c r="C54" s="183">
        <v>-7.0405105111978621</v>
      </c>
      <c r="D54" s="183">
        <v>6.3999570772685397</v>
      </c>
    </row>
    <row r="55" spans="1:4" x14ac:dyDescent="0.25">
      <c r="A55" t="s">
        <v>24</v>
      </c>
      <c r="B55" t="s">
        <v>96</v>
      </c>
      <c r="C55" s="183">
        <v>-11.225403688332003</v>
      </c>
      <c r="D55" s="183">
        <v>3.010464771535255</v>
      </c>
    </row>
    <row r="56" spans="1:4" x14ac:dyDescent="0.25">
      <c r="A56" t="s">
        <v>24</v>
      </c>
      <c r="B56" t="s">
        <v>87</v>
      </c>
      <c r="C56" s="183">
        <v>-7.8987972918874938</v>
      </c>
      <c r="D56" s="183">
        <v>0.60834918197447785</v>
      </c>
    </row>
    <row r="57" spans="1:4" x14ac:dyDescent="0.25">
      <c r="A57" t="s">
        <v>24</v>
      </c>
      <c r="B57" t="s">
        <v>88</v>
      </c>
      <c r="C57" s="183">
        <v>-6.705607970846561</v>
      </c>
      <c r="D57" s="183">
        <v>-1.3732957713563838</v>
      </c>
    </row>
    <row r="58" spans="1:4" x14ac:dyDescent="0.25">
      <c r="A58" t="s">
        <v>24</v>
      </c>
      <c r="B58" t="s">
        <v>97</v>
      </c>
      <c r="C58" s="183">
        <v>-3.6832173736693563</v>
      </c>
      <c r="D58" s="183">
        <v>-2.7215963065432129</v>
      </c>
    </row>
    <row r="59" spans="1:4" x14ac:dyDescent="0.25">
      <c r="A59" t="s">
        <v>24</v>
      </c>
      <c r="B59" t="s">
        <v>98</v>
      </c>
      <c r="C59" s="183">
        <v>-0.62501044835274744</v>
      </c>
      <c r="D59" s="183">
        <v>-3.6369680371256043</v>
      </c>
    </row>
    <row r="60" spans="1:4" x14ac:dyDescent="0.25">
      <c r="A60" t="s">
        <v>24</v>
      </c>
      <c r="B60" t="s">
        <v>99</v>
      </c>
      <c r="C60" s="183">
        <v>-0.39664694110198573</v>
      </c>
      <c r="D60" s="183">
        <v>-4.3709601679030925</v>
      </c>
    </row>
    <row r="61" spans="1:4" x14ac:dyDescent="0.25">
      <c r="A61" t="s">
        <v>24</v>
      </c>
      <c r="B61" t="s">
        <v>100</v>
      </c>
      <c r="C61" s="183">
        <v>0.52734670151215468</v>
      </c>
      <c r="D61" s="183">
        <v>-4.6018364999531167</v>
      </c>
    </row>
    <row r="62" spans="1:4" x14ac:dyDescent="0.25">
      <c r="A62" t="s">
        <v>24</v>
      </c>
      <c r="B62" t="s">
        <v>101</v>
      </c>
      <c r="C62" s="183">
        <v>3.0974486637014742</v>
      </c>
      <c r="D62" s="183">
        <v>-4.0527234208422476</v>
      </c>
    </row>
    <row r="63" spans="1:4" x14ac:dyDescent="0.25">
      <c r="A63" t="s">
        <v>24</v>
      </c>
      <c r="B63" t="s">
        <v>102</v>
      </c>
      <c r="C63" s="183">
        <v>3.1814509145135395</v>
      </c>
      <c r="D63" s="183">
        <v>-3.3141672022798634</v>
      </c>
    </row>
    <row r="64" spans="1:4" x14ac:dyDescent="0.25">
      <c r="A64" t="s">
        <v>24</v>
      </c>
      <c r="B64" t="s">
        <v>103</v>
      </c>
      <c r="C64" s="183">
        <v>0.75038337394881527</v>
      </c>
      <c r="D64" s="183">
        <v>-2.8005451143833291</v>
      </c>
    </row>
    <row r="65" spans="1:4" x14ac:dyDescent="0.25">
      <c r="A65" t="s">
        <v>24</v>
      </c>
      <c r="B65" t="s">
        <v>104</v>
      </c>
      <c r="C65" s="183">
        <v>1.470438546608599</v>
      </c>
      <c r="D65" s="183">
        <v>-2.3790105020919521</v>
      </c>
    </row>
    <row r="66" spans="1:4" x14ac:dyDescent="0.25">
      <c r="A66" t="s">
        <v>694</v>
      </c>
      <c r="B66" t="s">
        <v>95</v>
      </c>
      <c r="C66" s="183">
        <v>3.895831499494351</v>
      </c>
      <c r="D66" s="183">
        <v>-1.4676486678676013</v>
      </c>
    </row>
    <row r="67" spans="1:4" x14ac:dyDescent="0.25">
      <c r="A67" t="s">
        <v>24</v>
      </c>
      <c r="B67" t="s">
        <v>96</v>
      </c>
      <c r="C67" s="183">
        <v>4.5552694622233325</v>
      </c>
      <c r="D67" s="183">
        <v>-0.15259257198798987</v>
      </c>
    </row>
    <row r="68" spans="1:4" x14ac:dyDescent="0.25">
      <c r="A68" t="s">
        <v>24</v>
      </c>
      <c r="B68" t="s">
        <v>87</v>
      </c>
      <c r="C68" s="183">
        <v>2.5502422483766107</v>
      </c>
      <c r="D68" s="183">
        <v>0.71816072303401879</v>
      </c>
    </row>
    <row r="69" spans="1:4" x14ac:dyDescent="0.25">
      <c r="A69" t="s">
        <v>24</v>
      </c>
      <c r="B69" t="s">
        <v>88</v>
      </c>
      <c r="C69" s="183">
        <v>-0.45391623524527747</v>
      </c>
      <c r="D69" s="183">
        <v>1.2391350343341259</v>
      </c>
    </row>
    <row r="70" spans="1:4" x14ac:dyDescent="0.25">
      <c r="A70" t="s">
        <v>24</v>
      </c>
      <c r="B70" t="s">
        <v>97</v>
      </c>
      <c r="C70" s="183">
        <v>-2.701342259951145</v>
      </c>
      <c r="D70" s="183">
        <v>1.3209579604773101</v>
      </c>
    </row>
    <row r="71" spans="1:4" x14ac:dyDescent="0.25">
      <c r="A71" t="s">
        <v>24</v>
      </c>
      <c r="B71" t="s">
        <v>98</v>
      </c>
      <c r="C71" s="183">
        <v>-7.8522399988023235</v>
      </c>
      <c r="D71" s="183">
        <v>0.71868883127317873</v>
      </c>
    </row>
    <row r="72" spans="1:4" x14ac:dyDescent="0.25">
      <c r="A72" t="s">
        <v>24</v>
      </c>
      <c r="B72" t="s">
        <v>99</v>
      </c>
      <c r="C72" s="183">
        <v>-6.9934725363455685</v>
      </c>
      <c r="D72" s="183">
        <v>0.16895336500288016</v>
      </c>
    </row>
    <row r="73" spans="1:4" x14ac:dyDescent="0.25">
      <c r="A73" t="s">
        <v>24</v>
      </c>
      <c r="B73" t="s">
        <v>100</v>
      </c>
      <c r="C73" s="183">
        <v>-4.7569755972106664</v>
      </c>
      <c r="D73" s="183">
        <v>-0.27140682655735493</v>
      </c>
    </row>
    <row r="74" spans="1:4" x14ac:dyDescent="0.25">
      <c r="A74" t="s">
        <v>24</v>
      </c>
      <c r="B74" t="s">
        <v>101</v>
      </c>
      <c r="C74" s="183">
        <v>-5.1671475671452916</v>
      </c>
      <c r="D74" s="183">
        <v>-0.96012317912791878</v>
      </c>
    </row>
    <row r="75" spans="1:4" x14ac:dyDescent="0.25">
      <c r="A75" t="s">
        <v>24</v>
      </c>
      <c r="B75" t="s">
        <v>102</v>
      </c>
      <c r="C75" s="183">
        <v>-5.058324299249839</v>
      </c>
      <c r="D75" s="183">
        <v>-1.6467711136082004</v>
      </c>
    </row>
    <row r="76" spans="1:4" x14ac:dyDescent="0.25">
      <c r="A76" t="s">
        <v>24</v>
      </c>
      <c r="B76" t="s">
        <v>103</v>
      </c>
      <c r="C76" s="183">
        <v>-5.5225532690464156</v>
      </c>
      <c r="D76" s="183">
        <v>-2.1695158338578029</v>
      </c>
    </row>
    <row r="77" spans="1:4" x14ac:dyDescent="0.25">
      <c r="A77" t="s">
        <v>24</v>
      </c>
      <c r="B77" t="s">
        <v>104</v>
      </c>
      <c r="C77" s="183">
        <v>-6.8121363974372295</v>
      </c>
      <c r="D77" s="183">
        <v>-2.8597304125282887</v>
      </c>
    </row>
    <row r="78" spans="1:4" x14ac:dyDescent="0.25">
      <c r="A78" t="s">
        <v>695</v>
      </c>
      <c r="B78" t="s">
        <v>95</v>
      </c>
      <c r="C78" s="183">
        <v>-7.22266023130409</v>
      </c>
      <c r="D78" s="183">
        <v>-3.7862713900948251</v>
      </c>
    </row>
    <row r="79" spans="1:4" x14ac:dyDescent="0.25">
      <c r="A79" t="s">
        <v>24</v>
      </c>
      <c r="B79" t="s">
        <v>96</v>
      </c>
      <c r="C79" s="183">
        <v>-6.4217109003621768</v>
      </c>
      <c r="D79" s="183">
        <v>-4.7010197536436173</v>
      </c>
    </row>
    <row r="80" spans="1:4" x14ac:dyDescent="0.25">
      <c r="B80" t="s">
        <v>87</v>
      </c>
      <c r="C80" s="183">
        <v>-5.7370927943202421</v>
      </c>
      <c r="D80" s="183">
        <v>-5.3916310072016884</v>
      </c>
    </row>
  </sheetData>
  <mergeCells count="1">
    <mergeCell ref="A3:B3"/>
  </mergeCells>
  <hyperlinks>
    <hyperlink ref="A3:B3" location="Índice!A1" display="Regresar al Índice"/>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B37"/>
  <sheetViews>
    <sheetView workbookViewId="0">
      <selection activeCell="A2" sqref="A2"/>
    </sheetView>
  </sheetViews>
  <sheetFormatPr baseColWidth="10" defaultRowHeight="15" x14ac:dyDescent="0.25"/>
  <sheetData>
    <row r="1" spans="1:2" x14ac:dyDescent="0.25">
      <c r="A1" t="s">
        <v>1389</v>
      </c>
    </row>
    <row r="2" spans="1:2" x14ac:dyDescent="0.25">
      <c r="A2" t="s">
        <v>699</v>
      </c>
    </row>
    <row r="3" spans="1:2" x14ac:dyDescent="0.25">
      <c r="A3" s="292" t="s">
        <v>1327</v>
      </c>
      <c r="B3" s="292"/>
    </row>
    <row r="5" spans="1:2" x14ac:dyDescent="0.25">
      <c r="A5" t="s">
        <v>114</v>
      </c>
      <c r="B5" t="s">
        <v>715</v>
      </c>
    </row>
    <row r="6" spans="1:2" x14ac:dyDescent="0.25">
      <c r="A6" t="s">
        <v>125</v>
      </c>
      <c r="B6" s="184">
        <v>0.20598581953133926</v>
      </c>
    </row>
    <row r="7" spans="1:2" x14ac:dyDescent="0.25">
      <c r="A7" t="s">
        <v>140</v>
      </c>
      <c r="B7" s="184">
        <v>0.39320612356671919</v>
      </c>
    </row>
    <row r="8" spans="1:2" x14ac:dyDescent="0.25">
      <c r="A8" t="s">
        <v>127</v>
      </c>
      <c r="B8" s="184">
        <v>0.57650511111323466</v>
      </c>
    </row>
    <row r="9" spans="1:2" x14ac:dyDescent="0.25">
      <c r="A9" t="s">
        <v>145</v>
      </c>
      <c r="B9" s="184">
        <v>0.87788643538479849</v>
      </c>
    </row>
    <row r="10" spans="1:2" x14ac:dyDescent="0.25">
      <c r="A10" t="s">
        <v>135</v>
      </c>
      <c r="B10" s="184">
        <v>0.8857170816601756</v>
      </c>
    </row>
    <row r="11" spans="1:2" x14ac:dyDescent="0.25">
      <c r="A11" t="s">
        <v>130</v>
      </c>
      <c r="B11" s="184">
        <v>1.041162635544215</v>
      </c>
    </row>
    <row r="12" spans="1:2" x14ac:dyDescent="0.25">
      <c r="A12" t="s">
        <v>137</v>
      </c>
      <c r="B12" s="184">
        <v>1.0817642601219626</v>
      </c>
    </row>
    <row r="13" spans="1:2" x14ac:dyDescent="0.25">
      <c r="A13" t="s">
        <v>132</v>
      </c>
      <c r="B13" s="184">
        <v>1.1563122257604821</v>
      </c>
    </row>
    <row r="14" spans="1:2" x14ac:dyDescent="0.25">
      <c r="A14" t="s">
        <v>136</v>
      </c>
      <c r="B14" s="184">
        <v>1.1587262144285868</v>
      </c>
    </row>
    <row r="15" spans="1:2" x14ac:dyDescent="0.25">
      <c r="A15" t="s">
        <v>119</v>
      </c>
      <c r="B15" s="184">
        <v>1.403995121278957</v>
      </c>
    </row>
    <row r="16" spans="1:2" x14ac:dyDescent="0.25">
      <c r="A16" t="s">
        <v>138</v>
      </c>
      <c r="B16" s="184">
        <v>1.7897754827386327</v>
      </c>
    </row>
    <row r="17" spans="1:2" x14ac:dyDescent="0.25">
      <c r="A17" t="s">
        <v>134</v>
      </c>
      <c r="B17" s="184">
        <v>1.9123768062503728</v>
      </c>
    </row>
    <row r="18" spans="1:2" x14ac:dyDescent="0.25">
      <c r="A18" t="s">
        <v>129</v>
      </c>
      <c r="B18" s="184">
        <v>2.2831647997433251</v>
      </c>
    </row>
    <row r="19" spans="1:2" x14ac:dyDescent="0.25">
      <c r="A19" t="s">
        <v>123</v>
      </c>
      <c r="B19" s="184">
        <v>2.3667847012785579</v>
      </c>
    </row>
    <row r="20" spans="1:2" x14ac:dyDescent="0.25">
      <c r="A20" t="s">
        <v>124</v>
      </c>
      <c r="B20" s="184">
        <v>2.4516741943712375</v>
      </c>
    </row>
    <row r="21" spans="1:2" x14ac:dyDescent="0.25">
      <c r="A21" t="s">
        <v>144</v>
      </c>
      <c r="B21" s="184">
        <v>2.6719058766839359</v>
      </c>
    </row>
    <row r="22" spans="1:2" x14ac:dyDescent="0.25">
      <c r="A22" t="s">
        <v>143</v>
      </c>
      <c r="B22" s="184">
        <v>2.676321644644819</v>
      </c>
    </row>
    <row r="23" spans="1:2" x14ac:dyDescent="0.25">
      <c r="A23" t="s">
        <v>139</v>
      </c>
      <c r="B23" s="184">
        <v>2.7534390931180646</v>
      </c>
    </row>
    <row r="24" spans="1:2" x14ac:dyDescent="0.25">
      <c r="A24" t="s">
        <v>131</v>
      </c>
      <c r="B24" s="184">
        <v>2.8367526678154142</v>
      </c>
    </row>
    <row r="25" spans="1:2" x14ac:dyDescent="0.25">
      <c r="A25" t="s">
        <v>122</v>
      </c>
      <c r="B25" s="184">
        <v>2.9257868962102411</v>
      </c>
    </row>
    <row r="26" spans="1:2" x14ac:dyDescent="0.25">
      <c r="A26" t="s">
        <v>128</v>
      </c>
      <c r="B26" s="184">
        <v>3.0671184410387928</v>
      </c>
    </row>
    <row r="27" spans="1:2" x14ac:dyDescent="0.25">
      <c r="A27" t="s">
        <v>126</v>
      </c>
      <c r="B27" s="184">
        <v>3.2730759586340232</v>
      </c>
    </row>
    <row r="28" spans="1:2" x14ac:dyDescent="0.25">
      <c r="A28" t="s">
        <v>118</v>
      </c>
      <c r="B28" s="184">
        <v>3.3385663058258603</v>
      </c>
    </row>
    <row r="29" spans="1:2" x14ac:dyDescent="0.25">
      <c r="A29" t="s">
        <v>121</v>
      </c>
      <c r="B29" s="184">
        <v>3.3714881167994935</v>
      </c>
    </row>
    <row r="30" spans="1:2" x14ac:dyDescent="0.25">
      <c r="A30" t="s">
        <v>117</v>
      </c>
      <c r="B30" s="184">
        <v>3.7709259937334183</v>
      </c>
    </row>
    <row r="31" spans="1:2" x14ac:dyDescent="0.25">
      <c r="A31" t="s">
        <v>120</v>
      </c>
      <c r="B31" s="184">
        <v>4.156247197900222</v>
      </c>
    </row>
    <row r="32" spans="1:2" x14ac:dyDescent="0.25">
      <c r="A32" t="s">
        <v>116</v>
      </c>
      <c r="B32" s="184">
        <v>4.315981327514633</v>
      </c>
    </row>
    <row r="33" spans="1:2" x14ac:dyDescent="0.25">
      <c r="A33" t="s">
        <v>142</v>
      </c>
      <c r="B33" s="184">
        <v>6.2680674149454401</v>
      </c>
    </row>
    <row r="34" spans="1:2" x14ac:dyDescent="0.25">
      <c r="A34" t="s">
        <v>94</v>
      </c>
      <c r="B34" s="184">
        <v>6.6663275983732841</v>
      </c>
    </row>
    <row r="35" spans="1:2" x14ac:dyDescent="0.25">
      <c r="A35" t="s">
        <v>53</v>
      </c>
      <c r="B35" s="184">
        <v>7.0519691138640495</v>
      </c>
    </row>
    <row r="36" spans="1:2" x14ac:dyDescent="0.25">
      <c r="A36" t="s">
        <v>133</v>
      </c>
      <c r="B36" s="184">
        <v>9.8187520704114881</v>
      </c>
    </row>
    <row r="37" spans="1:2" x14ac:dyDescent="0.25">
      <c r="A37" t="s">
        <v>171</v>
      </c>
      <c r="B37" s="184">
        <v>11.452236603786313</v>
      </c>
    </row>
  </sheetData>
  <mergeCells count="1">
    <mergeCell ref="A3:B3"/>
  </mergeCells>
  <hyperlinks>
    <hyperlink ref="A3:B3" location="Índice!A1" display="Regresar al Índice"/>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L80"/>
  <sheetViews>
    <sheetView workbookViewId="0">
      <selection activeCell="A2" sqref="A2"/>
    </sheetView>
  </sheetViews>
  <sheetFormatPr baseColWidth="10" defaultColWidth="9.140625" defaultRowHeight="15" x14ac:dyDescent="0.25"/>
  <cols>
    <col min="1" max="16384" width="9.140625" style="179"/>
  </cols>
  <sheetData>
    <row r="1" spans="1:12" x14ac:dyDescent="0.25">
      <c r="A1" s="179" t="s">
        <v>1388</v>
      </c>
    </row>
    <row r="2" spans="1:12" x14ac:dyDescent="0.25">
      <c r="A2" s="179" t="s">
        <v>798</v>
      </c>
    </row>
    <row r="3" spans="1:12" x14ac:dyDescent="0.25">
      <c r="A3" s="292" t="s">
        <v>1327</v>
      </c>
      <c r="B3" s="292"/>
    </row>
    <row r="5" spans="1:12" x14ac:dyDescent="0.25">
      <c r="A5" s="179" t="s">
        <v>302</v>
      </c>
      <c r="B5" s="179" t="s">
        <v>692</v>
      </c>
      <c r="C5" s="179" t="s">
        <v>799</v>
      </c>
      <c r="D5" s="179" t="s">
        <v>713</v>
      </c>
      <c r="G5" s="179" t="s">
        <v>800</v>
      </c>
      <c r="H5" s="179" t="s">
        <v>801</v>
      </c>
      <c r="I5" s="179" t="s">
        <v>802</v>
      </c>
      <c r="J5" s="179" t="s">
        <v>803</v>
      </c>
      <c r="K5" s="179" t="s">
        <v>804</v>
      </c>
      <c r="L5" s="179" t="s">
        <v>805</v>
      </c>
    </row>
    <row r="6" spans="1:12" x14ac:dyDescent="0.25">
      <c r="A6" s="179" t="s">
        <v>504</v>
      </c>
      <c r="B6" s="179" t="s">
        <v>95</v>
      </c>
      <c r="C6" s="205">
        <v>6343</v>
      </c>
      <c r="D6" s="205">
        <v>6644</v>
      </c>
      <c r="E6" s="205"/>
      <c r="G6" s="205">
        <v>14391</v>
      </c>
      <c r="H6" s="205">
        <v>12720</v>
      </c>
      <c r="I6" s="206">
        <v>13.1</v>
      </c>
      <c r="J6" s="206">
        <v>15.9</v>
      </c>
      <c r="K6" s="205">
        <v>12537</v>
      </c>
      <c r="L6" s="205">
        <v>12398</v>
      </c>
    </row>
    <row r="7" spans="1:12" x14ac:dyDescent="0.25">
      <c r="A7" s="179" t="s">
        <v>24</v>
      </c>
      <c r="B7" s="179" t="s">
        <v>96</v>
      </c>
      <c r="C7" s="205">
        <v>6318</v>
      </c>
      <c r="D7" s="205">
        <v>6655</v>
      </c>
    </row>
    <row r="8" spans="1:12" x14ac:dyDescent="0.25">
      <c r="A8" s="179" t="s">
        <v>24</v>
      </c>
      <c r="B8" s="179" t="s">
        <v>87</v>
      </c>
      <c r="C8" s="205">
        <v>6647</v>
      </c>
      <c r="D8" s="205">
        <v>6608</v>
      </c>
    </row>
    <row r="9" spans="1:12" x14ac:dyDescent="0.25">
      <c r="A9" s="179" t="s">
        <v>24</v>
      </c>
      <c r="B9" s="179" t="s">
        <v>88</v>
      </c>
      <c r="C9" s="205">
        <v>6479</v>
      </c>
      <c r="D9" s="205">
        <v>6598</v>
      </c>
    </row>
    <row r="10" spans="1:12" x14ac:dyDescent="0.25">
      <c r="A10" s="179" t="s">
        <v>24</v>
      </c>
      <c r="B10" s="179" t="s">
        <v>97</v>
      </c>
      <c r="C10" s="205">
        <v>6949</v>
      </c>
      <c r="D10" s="205">
        <v>6624</v>
      </c>
    </row>
    <row r="11" spans="1:12" x14ac:dyDescent="0.25">
      <c r="A11" s="179" t="s">
        <v>24</v>
      </c>
      <c r="B11" s="179" t="s">
        <v>98</v>
      </c>
      <c r="C11" s="205">
        <v>6766</v>
      </c>
      <c r="D11" s="205">
        <v>6629</v>
      </c>
    </row>
    <row r="12" spans="1:12" x14ac:dyDescent="0.25">
      <c r="A12" s="179" t="s">
        <v>24</v>
      </c>
      <c r="B12" s="179" t="s">
        <v>99</v>
      </c>
      <c r="C12" s="205">
        <v>6997</v>
      </c>
      <c r="D12" s="205">
        <v>6655</v>
      </c>
    </row>
    <row r="13" spans="1:12" x14ac:dyDescent="0.25">
      <c r="A13" s="179" t="s">
        <v>24</v>
      </c>
      <c r="B13" s="179" t="s">
        <v>100</v>
      </c>
      <c r="C13" s="205">
        <v>7960</v>
      </c>
      <c r="D13" s="205">
        <v>6751</v>
      </c>
    </row>
    <row r="14" spans="1:12" x14ac:dyDescent="0.25">
      <c r="A14" s="179" t="s">
        <v>24</v>
      </c>
      <c r="B14" s="179" t="s">
        <v>101</v>
      </c>
      <c r="C14" s="205">
        <v>7340</v>
      </c>
      <c r="D14" s="205">
        <v>6821</v>
      </c>
    </row>
    <row r="15" spans="1:12" x14ac:dyDescent="0.25">
      <c r="A15" s="179" t="s">
        <v>24</v>
      </c>
      <c r="B15" s="179" t="s">
        <v>102</v>
      </c>
      <c r="C15" s="205">
        <v>7398</v>
      </c>
      <c r="D15" s="205">
        <v>6820</v>
      </c>
    </row>
    <row r="16" spans="1:12" x14ac:dyDescent="0.25">
      <c r="A16" s="179" t="s">
        <v>24</v>
      </c>
      <c r="B16" s="179" t="s">
        <v>103</v>
      </c>
      <c r="C16" s="205">
        <v>7281</v>
      </c>
      <c r="D16" s="205">
        <v>6820</v>
      </c>
    </row>
    <row r="17" spans="1:4" x14ac:dyDescent="0.25">
      <c r="A17" s="179" t="s">
        <v>24</v>
      </c>
      <c r="B17" s="179" t="s">
        <v>104</v>
      </c>
      <c r="C17" s="205">
        <v>5672</v>
      </c>
      <c r="D17" s="205">
        <v>6846</v>
      </c>
    </row>
    <row r="18" spans="1:4" x14ac:dyDescent="0.25">
      <c r="A18" s="179" t="s">
        <v>505</v>
      </c>
      <c r="B18" s="179" t="s">
        <v>95</v>
      </c>
      <c r="C18" s="205">
        <v>6130</v>
      </c>
      <c r="D18" s="205">
        <v>6828</v>
      </c>
    </row>
    <row r="19" spans="1:4" x14ac:dyDescent="0.25">
      <c r="A19" s="179" t="s">
        <v>24</v>
      </c>
      <c r="B19" s="179" t="s">
        <v>96</v>
      </c>
      <c r="C19" s="205">
        <v>6660</v>
      </c>
      <c r="D19" s="205">
        <v>6857</v>
      </c>
    </row>
    <row r="20" spans="1:4" x14ac:dyDescent="0.25">
      <c r="A20" s="179" t="s">
        <v>24</v>
      </c>
      <c r="B20" s="179" t="s">
        <v>87</v>
      </c>
      <c r="C20" s="205">
        <v>7617</v>
      </c>
      <c r="D20" s="205">
        <v>6938</v>
      </c>
    </row>
    <row r="21" spans="1:4" x14ac:dyDescent="0.25">
      <c r="A21" s="179" t="s">
        <v>24</v>
      </c>
      <c r="B21" s="179" t="s">
        <v>88</v>
      </c>
      <c r="C21" s="205">
        <v>8011</v>
      </c>
      <c r="D21" s="205">
        <v>7065</v>
      </c>
    </row>
    <row r="22" spans="1:4" x14ac:dyDescent="0.25">
      <c r="A22" s="179" t="s">
        <v>24</v>
      </c>
      <c r="B22" s="179" t="s">
        <v>97</v>
      </c>
      <c r="C22" s="205">
        <v>7966</v>
      </c>
      <c r="D22" s="205">
        <v>7150</v>
      </c>
    </row>
    <row r="23" spans="1:4" x14ac:dyDescent="0.25">
      <c r="A23" s="179" t="s">
        <v>24</v>
      </c>
      <c r="B23" s="179" t="s">
        <v>98</v>
      </c>
      <c r="C23" s="205">
        <v>7292</v>
      </c>
      <c r="D23" s="205">
        <v>7194</v>
      </c>
    </row>
    <row r="24" spans="1:4" x14ac:dyDescent="0.25">
      <c r="A24" s="179" t="s">
        <v>24</v>
      </c>
      <c r="B24" s="179" t="s">
        <v>99</v>
      </c>
      <c r="C24" s="205">
        <v>7404</v>
      </c>
      <c r="D24" s="205">
        <v>7228</v>
      </c>
    </row>
    <row r="25" spans="1:4" x14ac:dyDescent="0.25">
      <c r="A25" s="179" t="s">
        <v>24</v>
      </c>
      <c r="B25" s="179" t="s">
        <v>100</v>
      </c>
      <c r="C25" s="205">
        <v>7866</v>
      </c>
      <c r="D25" s="205">
        <v>7220</v>
      </c>
    </row>
    <row r="26" spans="1:4" x14ac:dyDescent="0.25">
      <c r="A26" s="179" t="s">
        <v>24</v>
      </c>
      <c r="B26" s="179" t="s">
        <v>101</v>
      </c>
      <c r="C26" s="205">
        <v>7767</v>
      </c>
      <c r="D26" s="205">
        <v>7255</v>
      </c>
    </row>
    <row r="27" spans="1:4" x14ac:dyDescent="0.25">
      <c r="A27" s="179" t="s">
        <v>24</v>
      </c>
      <c r="B27" s="179" t="s">
        <v>102</v>
      </c>
      <c r="C27" s="205">
        <v>8436</v>
      </c>
      <c r="D27" s="205">
        <v>7342</v>
      </c>
    </row>
    <row r="28" spans="1:4" x14ac:dyDescent="0.25">
      <c r="A28" s="179" t="s">
        <v>24</v>
      </c>
      <c r="B28" s="179" t="s">
        <v>103</v>
      </c>
      <c r="C28" s="205">
        <v>7381</v>
      </c>
      <c r="D28" s="205">
        <v>7350</v>
      </c>
    </row>
    <row r="29" spans="1:4" x14ac:dyDescent="0.25">
      <c r="A29" s="179" t="s">
        <v>24</v>
      </c>
      <c r="B29" s="179" t="s">
        <v>104</v>
      </c>
      <c r="C29" s="205">
        <v>7176</v>
      </c>
      <c r="D29" s="205">
        <v>7476</v>
      </c>
    </row>
    <row r="30" spans="1:4" x14ac:dyDescent="0.25">
      <c r="A30" s="179" t="s">
        <v>506</v>
      </c>
      <c r="B30" s="179" t="s">
        <v>95</v>
      </c>
      <c r="C30" s="205">
        <v>7170</v>
      </c>
      <c r="D30" s="205">
        <v>7562</v>
      </c>
    </row>
    <row r="31" spans="1:4" x14ac:dyDescent="0.25">
      <c r="A31" s="179" t="s">
        <v>24</v>
      </c>
      <c r="B31" s="179" t="s">
        <v>96</v>
      </c>
      <c r="C31" s="205">
        <v>7843</v>
      </c>
      <c r="D31" s="205">
        <v>7661</v>
      </c>
    </row>
    <row r="32" spans="1:4" x14ac:dyDescent="0.25">
      <c r="A32" s="179" t="s">
        <v>24</v>
      </c>
      <c r="B32" s="179" t="s">
        <v>87</v>
      </c>
      <c r="C32" s="205">
        <v>8899</v>
      </c>
      <c r="D32" s="205">
        <v>7767</v>
      </c>
    </row>
    <row r="33" spans="1:4" x14ac:dyDescent="0.25">
      <c r="A33" s="179" t="s">
        <v>24</v>
      </c>
      <c r="B33" s="179" t="s">
        <v>88</v>
      </c>
      <c r="C33" s="205">
        <v>8889</v>
      </c>
      <c r="D33" s="205">
        <v>7841</v>
      </c>
    </row>
    <row r="34" spans="1:4" x14ac:dyDescent="0.25">
      <c r="A34" s="179" t="s">
        <v>24</v>
      </c>
      <c r="B34" s="179" t="s">
        <v>97</v>
      </c>
      <c r="C34" s="205">
        <v>8822</v>
      </c>
      <c r="D34" s="205">
        <v>7912</v>
      </c>
    </row>
    <row r="35" spans="1:4" x14ac:dyDescent="0.25">
      <c r="A35" s="179" t="s">
        <v>24</v>
      </c>
      <c r="B35" s="179" t="s">
        <v>98</v>
      </c>
      <c r="C35" s="205">
        <v>8691</v>
      </c>
      <c r="D35" s="205">
        <v>8029</v>
      </c>
    </row>
    <row r="36" spans="1:4" x14ac:dyDescent="0.25">
      <c r="A36" s="179" t="s">
        <v>24</v>
      </c>
      <c r="B36" s="179" t="s">
        <v>99</v>
      </c>
      <c r="C36" s="205">
        <v>9526</v>
      </c>
      <c r="D36" s="205">
        <v>8205</v>
      </c>
    </row>
    <row r="37" spans="1:4" x14ac:dyDescent="0.25">
      <c r="A37" s="179" t="s">
        <v>24</v>
      </c>
      <c r="B37" s="179" t="s">
        <v>100</v>
      </c>
      <c r="C37" s="205">
        <v>9440</v>
      </c>
      <c r="D37" s="205">
        <v>8337</v>
      </c>
    </row>
    <row r="38" spans="1:4" x14ac:dyDescent="0.25">
      <c r="A38" s="179" t="s">
        <v>24</v>
      </c>
      <c r="B38" s="179" t="s">
        <v>101</v>
      </c>
      <c r="C38" s="205">
        <v>9790</v>
      </c>
      <c r="D38" s="205">
        <v>8505</v>
      </c>
    </row>
    <row r="39" spans="1:4" x14ac:dyDescent="0.25">
      <c r="A39" s="179" t="s">
        <v>24</v>
      </c>
      <c r="B39" s="179" t="s">
        <v>102</v>
      </c>
      <c r="C39" s="205">
        <v>9425</v>
      </c>
      <c r="D39" s="205">
        <v>8588</v>
      </c>
    </row>
    <row r="40" spans="1:4" x14ac:dyDescent="0.25">
      <c r="A40" s="179" t="s">
        <v>24</v>
      </c>
      <c r="B40" s="179" t="s">
        <v>103</v>
      </c>
      <c r="C40" s="205">
        <v>9000</v>
      </c>
      <c r="D40" s="205">
        <v>8723</v>
      </c>
    </row>
    <row r="41" spans="1:4" x14ac:dyDescent="0.25">
      <c r="A41" s="179" t="s">
        <v>24</v>
      </c>
      <c r="B41" s="179" t="s">
        <v>104</v>
      </c>
      <c r="C41" s="205">
        <v>8816</v>
      </c>
      <c r="D41" s="205">
        <v>8859</v>
      </c>
    </row>
    <row r="42" spans="1:4" x14ac:dyDescent="0.25">
      <c r="A42" s="179" t="s">
        <v>507</v>
      </c>
      <c r="B42" s="179" t="s">
        <v>95</v>
      </c>
      <c r="C42" s="205">
        <v>8680</v>
      </c>
      <c r="D42" s="205">
        <v>8985</v>
      </c>
    </row>
    <row r="43" spans="1:4" x14ac:dyDescent="0.25">
      <c r="A43" s="179" t="s">
        <v>24</v>
      </c>
      <c r="B43" s="179" t="s">
        <v>96</v>
      </c>
      <c r="C43" s="205">
        <v>9921</v>
      </c>
      <c r="D43" s="205">
        <v>9158</v>
      </c>
    </row>
    <row r="44" spans="1:4" x14ac:dyDescent="0.25">
      <c r="A44" s="179" t="s">
        <v>24</v>
      </c>
      <c r="B44" s="179" t="s">
        <v>87</v>
      </c>
      <c r="C44" s="205">
        <v>9962</v>
      </c>
      <c r="D44" s="205">
        <v>9247</v>
      </c>
    </row>
    <row r="45" spans="1:4" x14ac:dyDescent="0.25">
      <c r="A45" s="179" t="s">
        <v>24</v>
      </c>
      <c r="B45" s="179" t="s">
        <v>88</v>
      </c>
      <c r="C45" s="205">
        <v>10438</v>
      </c>
      <c r="D45" s="205">
        <v>9376</v>
      </c>
    </row>
    <row r="46" spans="1:4" x14ac:dyDescent="0.25">
      <c r="A46" s="179" t="s">
        <v>24</v>
      </c>
      <c r="B46" s="179" t="s">
        <v>97</v>
      </c>
      <c r="C46" s="205">
        <v>10693</v>
      </c>
      <c r="D46" s="205">
        <v>9532</v>
      </c>
    </row>
    <row r="47" spans="1:4" x14ac:dyDescent="0.25">
      <c r="A47" s="179" t="s">
        <v>24</v>
      </c>
      <c r="B47" s="179" t="s">
        <v>98</v>
      </c>
      <c r="C47" s="205">
        <v>10732</v>
      </c>
      <c r="D47" s="205">
        <v>9702</v>
      </c>
    </row>
    <row r="48" spans="1:4" x14ac:dyDescent="0.25">
      <c r="A48" s="179" t="s">
        <v>24</v>
      </c>
      <c r="B48" s="179" t="s">
        <v>99</v>
      </c>
      <c r="C48" s="205">
        <v>10104</v>
      </c>
      <c r="D48" s="205">
        <v>9750</v>
      </c>
    </row>
    <row r="49" spans="1:4" x14ac:dyDescent="0.25">
      <c r="A49" s="179" t="s">
        <v>24</v>
      </c>
      <c r="B49" s="179" t="s">
        <v>100</v>
      </c>
      <c r="C49" s="205">
        <v>10575</v>
      </c>
      <c r="D49" s="205">
        <v>9845</v>
      </c>
    </row>
    <row r="50" spans="1:4" x14ac:dyDescent="0.25">
      <c r="A50" s="179" t="s">
        <v>24</v>
      </c>
      <c r="B50" s="179" t="s">
        <v>101</v>
      </c>
      <c r="C50" s="205">
        <v>10702</v>
      </c>
      <c r="D50" s="205">
        <v>9921</v>
      </c>
    </row>
    <row r="51" spans="1:4" x14ac:dyDescent="0.25">
      <c r="A51" s="179" t="s">
        <v>24</v>
      </c>
      <c r="B51" s="179" t="s">
        <v>102</v>
      </c>
      <c r="C51" s="205">
        <v>11189</v>
      </c>
      <c r="D51" s="205">
        <v>10068</v>
      </c>
    </row>
    <row r="52" spans="1:4" x14ac:dyDescent="0.25">
      <c r="A52" s="179" t="s">
        <v>24</v>
      </c>
      <c r="B52" s="179" t="s">
        <v>103</v>
      </c>
      <c r="C52" s="205">
        <v>10990</v>
      </c>
      <c r="D52" s="205">
        <v>10234</v>
      </c>
    </row>
    <row r="53" spans="1:4" x14ac:dyDescent="0.25">
      <c r="A53" s="179" t="s">
        <v>24</v>
      </c>
      <c r="B53" s="179" t="s">
        <v>104</v>
      </c>
      <c r="C53" s="205">
        <v>9641</v>
      </c>
      <c r="D53" s="205">
        <v>10302</v>
      </c>
    </row>
    <row r="54" spans="1:4" x14ac:dyDescent="0.25">
      <c r="A54" s="179" t="s">
        <v>508</v>
      </c>
      <c r="B54" s="179" t="s">
        <v>95</v>
      </c>
      <c r="C54" s="205">
        <v>9282</v>
      </c>
      <c r="D54" s="205">
        <v>10353</v>
      </c>
    </row>
    <row r="55" spans="1:4" x14ac:dyDescent="0.25">
      <c r="A55" s="179" t="s">
        <v>24</v>
      </c>
      <c r="B55" s="179" t="s">
        <v>96</v>
      </c>
      <c r="C55" s="205">
        <v>10916</v>
      </c>
      <c r="D55" s="205">
        <v>10435</v>
      </c>
    </row>
    <row r="56" spans="1:4" x14ac:dyDescent="0.25">
      <c r="A56" s="179" t="s">
        <v>24</v>
      </c>
      <c r="B56" s="179" t="s">
        <v>87</v>
      </c>
      <c r="C56" s="205">
        <v>12170</v>
      </c>
      <c r="D56" s="205">
        <v>10619</v>
      </c>
    </row>
    <row r="57" spans="1:4" x14ac:dyDescent="0.25">
      <c r="A57" s="179" t="s">
        <v>24</v>
      </c>
      <c r="B57" s="179" t="s">
        <v>88</v>
      </c>
      <c r="C57" s="205">
        <v>9958</v>
      </c>
      <c r="D57" s="205">
        <v>10579</v>
      </c>
    </row>
    <row r="58" spans="1:4" x14ac:dyDescent="0.25">
      <c r="A58" s="179" t="s">
        <v>24</v>
      </c>
      <c r="B58" s="179" t="s">
        <v>97</v>
      </c>
      <c r="C58" s="205">
        <v>11443</v>
      </c>
      <c r="D58" s="205">
        <v>10642</v>
      </c>
    </row>
    <row r="59" spans="1:4" x14ac:dyDescent="0.25">
      <c r="A59" s="179" t="s">
        <v>24</v>
      </c>
      <c r="B59" s="179" t="s">
        <v>98</v>
      </c>
      <c r="C59" s="205">
        <v>11190</v>
      </c>
      <c r="D59" s="205">
        <v>10680</v>
      </c>
    </row>
    <row r="60" spans="1:4" x14ac:dyDescent="0.25">
      <c r="A60" s="179" t="s">
        <v>24</v>
      </c>
      <c r="B60" s="179" t="s">
        <v>99</v>
      </c>
      <c r="C60" s="205">
        <v>10250</v>
      </c>
      <c r="D60" s="205">
        <v>10692</v>
      </c>
    </row>
    <row r="61" spans="1:4" x14ac:dyDescent="0.25">
      <c r="A61" s="179" t="s">
        <v>24</v>
      </c>
      <c r="B61" s="179" t="s">
        <v>100</v>
      </c>
      <c r="C61" s="205">
        <v>10998</v>
      </c>
      <c r="D61" s="205">
        <v>10727</v>
      </c>
    </row>
    <row r="62" spans="1:4" x14ac:dyDescent="0.25">
      <c r="A62" s="179" t="s">
        <v>24</v>
      </c>
      <c r="B62" s="179" t="s">
        <v>101</v>
      </c>
      <c r="C62" s="205">
        <v>10862</v>
      </c>
      <c r="D62" s="205">
        <v>10741</v>
      </c>
    </row>
    <row r="63" spans="1:4" x14ac:dyDescent="0.25">
      <c r="A63" s="179" t="s">
        <v>24</v>
      </c>
      <c r="B63" s="179" t="s">
        <v>102</v>
      </c>
      <c r="C63" s="205">
        <v>11198</v>
      </c>
      <c r="D63" s="205">
        <v>10741</v>
      </c>
    </row>
    <row r="64" spans="1:4" x14ac:dyDescent="0.25">
      <c r="A64" s="179" t="s">
        <v>24</v>
      </c>
      <c r="B64" s="179" t="s">
        <v>103</v>
      </c>
      <c r="C64" s="205">
        <v>11291</v>
      </c>
      <c r="D64" s="205">
        <v>10767</v>
      </c>
    </row>
    <row r="65" spans="1:4" x14ac:dyDescent="0.25">
      <c r="A65" s="179" t="s">
        <v>24</v>
      </c>
      <c r="B65" s="179" t="s">
        <v>104</v>
      </c>
      <c r="C65" s="205">
        <v>10062</v>
      </c>
      <c r="D65" s="205">
        <v>10802</v>
      </c>
    </row>
    <row r="66" spans="1:4" x14ac:dyDescent="0.25">
      <c r="A66" s="179" t="s">
        <v>694</v>
      </c>
      <c r="B66" s="179" t="s">
        <v>95</v>
      </c>
      <c r="C66" s="205">
        <v>11384</v>
      </c>
      <c r="D66" s="205">
        <v>10977</v>
      </c>
    </row>
    <row r="67" spans="1:4" x14ac:dyDescent="0.25">
      <c r="A67" s="179" t="s">
        <v>24</v>
      </c>
      <c r="B67" s="179" t="s">
        <v>96</v>
      </c>
      <c r="C67" s="205">
        <v>10934</v>
      </c>
      <c r="D67" s="205">
        <v>10978</v>
      </c>
    </row>
    <row r="68" spans="1:4" x14ac:dyDescent="0.25">
      <c r="A68" s="179" t="s">
        <v>24</v>
      </c>
      <c r="B68" s="179" t="s">
        <v>87</v>
      </c>
      <c r="C68" s="205">
        <v>12720</v>
      </c>
      <c r="D68" s="205">
        <v>11024</v>
      </c>
    </row>
    <row r="69" spans="1:4" x14ac:dyDescent="0.25">
      <c r="A69" s="179" t="s">
        <v>24</v>
      </c>
      <c r="B69" s="179" t="s">
        <v>88</v>
      </c>
      <c r="C69" s="205">
        <v>12177</v>
      </c>
      <c r="D69" s="205">
        <v>11209</v>
      </c>
    </row>
    <row r="70" spans="1:4" x14ac:dyDescent="0.25">
      <c r="A70" s="179" t="s">
        <v>24</v>
      </c>
      <c r="B70" s="179" t="s">
        <v>97</v>
      </c>
      <c r="C70" s="205">
        <v>13045</v>
      </c>
      <c r="D70" s="205">
        <v>11343</v>
      </c>
    </row>
    <row r="71" spans="1:4" x14ac:dyDescent="0.25">
      <c r="A71" s="179" t="s">
        <v>24</v>
      </c>
      <c r="B71" s="179" t="s">
        <v>98</v>
      </c>
      <c r="C71" s="205">
        <v>12731</v>
      </c>
      <c r="D71" s="205">
        <v>11471</v>
      </c>
    </row>
    <row r="72" spans="1:4" x14ac:dyDescent="0.25">
      <c r="A72" s="179" t="s">
        <v>24</v>
      </c>
      <c r="B72" s="179" t="s">
        <v>99</v>
      </c>
      <c r="C72" s="205">
        <v>12055</v>
      </c>
      <c r="D72" s="205">
        <v>11622</v>
      </c>
    </row>
    <row r="73" spans="1:4" x14ac:dyDescent="0.25">
      <c r="A73" s="179" t="s">
        <v>24</v>
      </c>
      <c r="B73" s="179" t="s">
        <v>100</v>
      </c>
      <c r="C73" s="205">
        <v>12738</v>
      </c>
      <c r="D73" s="205">
        <v>11767</v>
      </c>
    </row>
    <row r="74" spans="1:4" x14ac:dyDescent="0.25">
      <c r="A74" s="179" t="s">
        <v>24</v>
      </c>
      <c r="B74" s="179" t="s">
        <v>101</v>
      </c>
      <c r="C74" s="205">
        <v>12214</v>
      </c>
      <c r="D74" s="205">
        <v>11879</v>
      </c>
    </row>
    <row r="75" spans="1:4" x14ac:dyDescent="0.25">
      <c r="A75" s="179" t="s">
        <v>24</v>
      </c>
      <c r="B75" s="179" t="s">
        <v>102</v>
      </c>
      <c r="C75" s="205">
        <v>12324</v>
      </c>
      <c r="D75" s="205">
        <v>11973</v>
      </c>
    </row>
    <row r="76" spans="1:4" x14ac:dyDescent="0.25">
      <c r="A76" s="179" t="s">
        <v>24</v>
      </c>
      <c r="B76" s="179" t="s">
        <v>103</v>
      </c>
      <c r="C76" s="205">
        <v>12282</v>
      </c>
      <c r="D76" s="205">
        <v>12056</v>
      </c>
    </row>
    <row r="77" spans="1:4" x14ac:dyDescent="0.25">
      <c r="A77" s="179" t="s">
        <v>24</v>
      </c>
      <c r="B77" s="179" t="s">
        <v>104</v>
      </c>
      <c r="C77" s="205">
        <v>11489</v>
      </c>
      <c r="D77" s="205">
        <v>12174</v>
      </c>
    </row>
    <row r="78" spans="1:4" x14ac:dyDescent="0.25">
      <c r="A78" s="179" t="s">
        <v>695</v>
      </c>
      <c r="B78" s="179" t="s">
        <v>95</v>
      </c>
      <c r="C78" s="205">
        <v>12328</v>
      </c>
      <c r="D78" s="205">
        <v>12253</v>
      </c>
    </row>
    <row r="79" spans="1:4" x14ac:dyDescent="0.25">
      <c r="A79" s="179" t="s">
        <v>24</v>
      </c>
      <c r="B79" s="179" t="s">
        <v>96</v>
      </c>
      <c r="C79" s="205">
        <v>12668</v>
      </c>
      <c r="D79" s="205">
        <v>12398</v>
      </c>
    </row>
    <row r="80" spans="1:4" x14ac:dyDescent="0.25">
      <c r="A80" s="179" t="s">
        <v>24</v>
      </c>
      <c r="B80" s="179" t="s">
        <v>87</v>
      </c>
      <c r="C80" s="205">
        <v>14391</v>
      </c>
      <c r="D80" s="205">
        <v>12537</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L80"/>
  <sheetViews>
    <sheetView workbookViewId="0">
      <selection activeCell="A2" sqref="A2"/>
    </sheetView>
  </sheetViews>
  <sheetFormatPr baseColWidth="10" defaultColWidth="9.140625" defaultRowHeight="15" x14ac:dyDescent="0.25"/>
  <cols>
    <col min="1" max="16384" width="9.140625" style="179"/>
  </cols>
  <sheetData>
    <row r="1" spans="1:12" x14ac:dyDescent="0.25">
      <c r="A1" s="179" t="s">
        <v>1387</v>
      </c>
    </row>
    <row r="2" spans="1:12" x14ac:dyDescent="0.25">
      <c r="A2" s="179" t="s">
        <v>798</v>
      </c>
    </row>
    <row r="3" spans="1:12" x14ac:dyDescent="0.25">
      <c r="A3" s="292" t="s">
        <v>1327</v>
      </c>
      <c r="B3" s="292"/>
    </row>
    <row r="5" spans="1:12" x14ac:dyDescent="0.25">
      <c r="A5" s="179" t="s">
        <v>302</v>
      </c>
      <c r="B5" s="179" t="s">
        <v>692</v>
      </c>
      <c r="C5" s="179" t="s">
        <v>799</v>
      </c>
      <c r="D5" s="179" t="s">
        <v>713</v>
      </c>
      <c r="G5" s="179" t="s">
        <v>800</v>
      </c>
      <c r="H5" s="179" t="s">
        <v>801</v>
      </c>
      <c r="I5" s="179" t="s">
        <v>802</v>
      </c>
      <c r="J5" s="179" t="s">
        <v>803</v>
      </c>
      <c r="K5" s="179" t="s">
        <v>804</v>
      </c>
      <c r="L5" s="179" t="s">
        <v>805</v>
      </c>
    </row>
    <row r="6" spans="1:12" x14ac:dyDescent="0.25">
      <c r="A6" s="179" t="s">
        <v>504</v>
      </c>
      <c r="B6" s="179" t="s">
        <v>95</v>
      </c>
      <c r="C6" s="205">
        <v>652</v>
      </c>
      <c r="D6" s="205">
        <v>513</v>
      </c>
      <c r="G6" s="205">
        <v>1114</v>
      </c>
      <c r="H6" s="205">
        <v>986</v>
      </c>
      <c r="I6" s="181">
        <v>13</v>
      </c>
      <c r="J6" s="181">
        <v>10.199999999999999</v>
      </c>
      <c r="K6" s="179">
        <v>889</v>
      </c>
      <c r="L6" s="179">
        <v>879</v>
      </c>
    </row>
    <row r="7" spans="1:12" x14ac:dyDescent="0.25">
      <c r="A7" s="179" t="s">
        <v>24</v>
      </c>
      <c r="B7" s="179" t="s">
        <v>96</v>
      </c>
      <c r="C7" s="205">
        <v>636</v>
      </c>
      <c r="D7" s="205">
        <v>526</v>
      </c>
    </row>
    <row r="8" spans="1:12" x14ac:dyDescent="0.25">
      <c r="A8" s="179" t="s">
        <v>24</v>
      </c>
      <c r="B8" s="179" t="s">
        <v>87</v>
      </c>
      <c r="C8" s="205">
        <v>1033</v>
      </c>
      <c r="D8" s="205">
        <v>551</v>
      </c>
    </row>
    <row r="9" spans="1:12" x14ac:dyDescent="0.25">
      <c r="A9" s="179" t="s">
        <v>24</v>
      </c>
      <c r="B9" s="179" t="s">
        <v>88</v>
      </c>
      <c r="C9" s="205">
        <v>753</v>
      </c>
      <c r="D9" s="205">
        <v>556</v>
      </c>
    </row>
    <row r="10" spans="1:12" x14ac:dyDescent="0.25">
      <c r="A10" s="179" t="s">
        <v>24</v>
      </c>
      <c r="B10" s="179" t="s">
        <v>97</v>
      </c>
      <c r="C10" s="205">
        <v>809</v>
      </c>
      <c r="D10" s="205">
        <v>569</v>
      </c>
    </row>
    <row r="11" spans="1:12" x14ac:dyDescent="0.25">
      <c r="A11" s="179" t="s">
        <v>24</v>
      </c>
      <c r="B11" s="179" t="s">
        <v>98</v>
      </c>
      <c r="C11" s="205">
        <v>548</v>
      </c>
      <c r="D11" s="205">
        <v>579</v>
      </c>
    </row>
    <row r="12" spans="1:12" x14ac:dyDescent="0.25">
      <c r="A12" s="179" t="s">
        <v>24</v>
      </c>
      <c r="B12" s="179" t="s">
        <v>99</v>
      </c>
      <c r="C12" s="205">
        <v>358</v>
      </c>
      <c r="D12" s="205">
        <v>586</v>
      </c>
    </row>
    <row r="13" spans="1:12" x14ac:dyDescent="0.25">
      <c r="A13" s="179" t="s">
        <v>24</v>
      </c>
      <c r="B13" s="179" t="s">
        <v>100</v>
      </c>
      <c r="C13" s="205">
        <v>393</v>
      </c>
      <c r="D13" s="205">
        <v>601</v>
      </c>
    </row>
    <row r="14" spans="1:12" x14ac:dyDescent="0.25">
      <c r="A14" s="179" t="s">
        <v>24</v>
      </c>
      <c r="B14" s="179" t="s">
        <v>101</v>
      </c>
      <c r="C14" s="205">
        <v>438</v>
      </c>
      <c r="D14" s="205">
        <v>613</v>
      </c>
    </row>
    <row r="15" spans="1:12" x14ac:dyDescent="0.25">
      <c r="A15" s="179" t="s">
        <v>24</v>
      </c>
      <c r="B15" s="179" t="s">
        <v>102</v>
      </c>
      <c r="C15" s="205">
        <v>484</v>
      </c>
      <c r="D15" s="205">
        <v>620</v>
      </c>
    </row>
    <row r="16" spans="1:12" x14ac:dyDescent="0.25">
      <c r="A16" s="179" t="s">
        <v>24</v>
      </c>
      <c r="B16" s="179" t="s">
        <v>103</v>
      </c>
      <c r="C16" s="205">
        <v>474</v>
      </c>
      <c r="D16" s="205">
        <v>608</v>
      </c>
    </row>
    <row r="17" spans="1:4" x14ac:dyDescent="0.25">
      <c r="A17" s="179" t="s">
        <v>24</v>
      </c>
      <c r="B17" s="179" t="s">
        <v>104</v>
      </c>
      <c r="C17" s="205">
        <v>624</v>
      </c>
      <c r="D17" s="205">
        <v>600</v>
      </c>
    </row>
    <row r="18" spans="1:4" x14ac:dyDescent="0.25">
      <c r="A18" s="179" t="s">
        <v>505</v>
      </c>
      <c r="B18" s="179" t="s">
        <v>95</v>
      </c>
      <c r="C18" s="205">
        <v>699</v>
      </c>
      <c r="D18" s="205">
        <v>604</v>
      </c>
    </row>
    <row r="19" spans="1:4" x14ac:dyDescent="0.25">
      <c r="A19" s="179" t="s">
        <v>24</v>
      </c>
      <c r="B19" s="179" t="s">
        <v>96</v>
      </c>
      <c r="C19" s="205">
        <v>840</v>
      </c>
      <c r="D19" s="205">
        <v>621</v>
      </c>
    </row>
    <row r="20" spans="1:4" x14ac:dyDescent="0.25">
      <c r="A20" s="179" t="s">
        <v>24</v>
      </c>
      <c r="B20" s="179" t="s">
        <v>87</v>
      </c>
      <c r="C20" s="205">
        <v>939</v>
      </c>
      <c r="D20" s="205">
        <v>613</v>
      </c>
    </row>
    <row r="21" spans="1:4" x14ac:dyDescent="0.25">
      <c r="A21" s="179" t="s">
        <v>24</v>
      </c>
      <c r="B21" s="179" t="s">
        <v>88</v>
      </c>
      <c r="C21" s="205">
        <v>1027</v>
      </c>
      <c r="D21" s="205">
        <v>636</v>
      </c>
    </row>
    <row r="22" spans="1:4" x14ac:dyDescent="0.25">
      <c r="A22" s="179" t="s">
        <v>24</v>
      </c>
      <c r="B22" s="179" t="s">
        <v>97</v>
      </c>
      <c r="C22" s="205">
        <v>828</v>
      </c>
      <c r="D22" s="205">
        <v>638</v>
      </c>
    </row>
    <row r="23" spans="1:4" x14ac:dyDescent="0.25">
      <c r="A23" s="179" t="s">
        <v>24</v>
      </c>
      <c r="B23" s="179" t="s">
        <v>98</v>
      </c>
      <c r="C23" s="205">
        <v>736</v>
      </c>
      <c r="D23" s="205">
        <v>653</v>
      </c>
    </row>
    <row r="24" spans="1:4" x14ac:dyDescent="0.25">
      <c r="A24" s="179" t="s">
        <v>24</v>
      </c>
      <c r="B24" s="179" t="s">
        <v>99</v>
      </c>
      <c r="C24" s="205">
        <v>595</v>
      </c>
      <c r="D24" s="205">
        <v>673</v>
      </c>
    </row>
    <row r="25" spans="1:4" x14ac:dyDescent="0.25">
      <c r="A25" s="179" t="s">
        <v>24</v>
      </c>
      <c r="B25" s="179" t="s">
        <v>100</v>
      </c>
      <c r="C25" s="205">
        <v>559</v>
      </c>
      <c r="D25" s="205">
        <v>687</v>
      </c>
    </row>
    <row r="26" spans="1:4" x14ac:dyDescent="0.25">
      <c r="A26" s="179" t="s">
        <v>24</v>
      </c>
      <c r="B26" s="179" t="s">
        <v>101</v>
      </c>
      <c r="C26" s="205">
        <v>520</v>
      </c>
      <c r="D26" s="205">
        <v>694</v>
      </c>
    </row>
    <row r="27" spans="1:4" x14ac:dyDescent="0.25">
      <c r="A27" s="179" t="s">
        <v>24</v>
      </c>
      <c r="B27" s="179" t="s">
        <v>102</v>
      </c>
      <c r="C27" s="205">
        <v>611</v>
      </c>
      <c r="D27" s="205">
        <v>704</v>
      </c>
    </row>
    <row r="28" spans="1:4" x14ac:dyDescent="0.25">
      <c r="A28" s="179" t="s">
        <v>24</v>
      </c>
      <c r="B28" s="179" t="s">
        <v>103</v>
      </c>
      <c r="C28" s="205">
        <v>644</v>
      </c>
      <c r="D28" s="205">
        <v>718</v>
      </c>
    </row>
    <row r="29" spans="1:4" x14ac:dyDescent="0.25">
      <c r="A29" s="179" t="s">
        <v>24</v>
      </c>
      <c r="B29" s="179" t="s">
        <v>104</v>
      </c>
      <c r="C29" s="205">
        <v>783</v>
      </c>
      <c r="D29" s="205">
        <v>732</v>
      </c>
    </row>
    <row r="30" spans="1:4" x14ac:dyDescent="0.25">
      <c r="A30" s="179" t="s">
        <v>506</v>
      </c>
      <c r="B30" s="179" t="s">
        <v>95</v>
      </c>
      <c r="C30" s="205">
        <v>691</v>
      </c>
      <c r="D30" s="205">
        <v>731</v>
      </c>
    </row>
    <row r="31" spans="1:4" x14ac:dyDescent="0.25">
      <c r="A31" s="179" t="s">
        <v>24</v>
      </c>
      <c r="B31" s="179" t="s">
        <v>96</v>
      </c>
      <c r="C31" s="205">
        <v>721</v>
      </c>
      <c r="D31" s="205">
        <v>721</v>
      </c>
    </row>
    <row r="32" spans="1:4" x14ac:dyDescent="0.25">
      <c r="A32" s="179" t="s">
        <v>24</v>
      </c>
      <c r="B32" s="179" t="s">
        <v>87</v>
      </c>
      <c r="C32" s="205">
        <v>755</v>
      </c>
      <c r="D32" s="205">
        <v>706</v>
      </c>
    </row>
    <row r="33" spans="1:4" x14ac:dyDescent="0.25">
      <c r="A33" s="179" t="s">
        <v>24</v>
      </c>
      <c r="B33" s="179" t="s">
        <v>88</v>
      </c>
      <c r="C33" s="205">
        <v>828</v>
      </c>
      <c r="D33" s="205">
        <v>689</v>
      </c>
    </row>
    <row r="34" spans="1:4" x14ac:dyDescent="0.25">
      <c r="A34" s="179" t="s">
        <v>24</v>
      </c>
      <c r="B34" s="179" t="s">
        <v>97</v>
      </c>
      <c r="C34" s="205">
        <v>882</v>
      </c>
      <c r="D34" s="205">
        <v>694</v>
      </c>
    </row>
    <row r="35" spans="1:4" x14ac:dyDescent="0.25">
      <c r="A35" s="179" t="s">
        <v>24</v>
      </c>
      <c r="B35" s="179" t="s">
        <v>98</v>
      </c>
      <c r="C35" s="205">
        <v>824</v>
      </c>
      <c r="D35" s="205">
        <v>701</v>
      </c>
    </row>
    <row r="36" spans="1:4" x14ac:dyDescent="0.25">
      <c r="A36" s="179" t="s">
        <v>24</v>
      </c>
      <c r="B36" s="179" t="s">
        <v>99</v>
      </c>
      <c r="C36" s="205">
        <v>649</v>
      </c>
      <c r="D36" s="205">
        <v>706</v>
      </c>
    </row>
    <row r="37" spans="1:4" x14ac:dyDescent="0.25">
      <c r="A37" s="179" t="s">
        <v>24</v>
      </c>
      <c r="B37" s="179" t="s">
        <v>100</v>
      </c>
      <c r="C37" s="205">
        <v>594</v>
      </c>
      <c r="D37" s="205">
        <v>709</v>
      </c>
    </row>
    <row r="38" spans="1:4" x14ac:dyDescent="0.25">
      <c r="A38" s="179" t="s">
        <v>24</v>
      </c>
      <c r="B38" s="179" t="s">
        <v>101</v>
      </c>
      <c r="C38" s="205">
        <v>663</v>
      </c>
      <c r="D38" s="205">
        <v>720</v>
      </c>
    </row>
    <row r="39" spans="1:4" x14ac:dyDescent="0.25">
      <c r="A39" s="179" t="s">
        <v>24</v>
      </c>
      <c r="B39" s="179" t="s">
        <v>102</v>
      </c>
      <c r="C39" s="205">
        <v>617</v>
      </c>
      <c r="D39" s="205">
        <v>721</v>
      </c>
    </row>
    <row r="40" spans="1:4" x14ac:dyDescent="0.25">
      <c r="A40" s="179" t="s">
        <v>24</v>
      </c>
      <c r="B40" s="179" t="s">
        <v>103</v>
      </c>
      <c r="C40" s="205">
        <v>715</v>
      </c>
      <c r="D40" s="205">
        <v>727</v>
      </c>
    </row>
    <row r="41" spans="1:4" x14ac:dyDescent="0.25">
      <c r="A41" s="179" t="s">
        <v>24</v>
      </c>
      <c r="B41" s="179" t="s">
        <v>104</v>
      </c>
      <c r="C41" s="205">
        <v>744</v>
      </c>
      <c r="D41" s="205">
        <v>724</v>
      </c>
    </row>
    <row r="42" spans="1:4" x14ac:dyDescent="0.25">
      <c r="A42" s="179" t="s">
        <v>507</v>
      </c>
      <c r="B42" s="179" t="s">
        <v>95</v>
      </c>
      <c r="C42" s="205">
        <v>711</v>
      </c>
      <c r="D42" s="205">
        <v>725</v>
      </c>
    </row>
    <row r="43" spans="1:4" x14ac:dyDescent="0.25">
      <c r="A43" s="179" t="s">
        <v>24</v>
      </c>
      <c r="B43" s="179" t="s">
        <v>96</v>
      </c>
      <c r="C43" s="205">
        <v>745</v>
      </c>
      <c r="D43" s="205">
        <v>727</v>
      </c>
    </row>
    <row r="44" spans="1:4" x14ac:dyDescent="0.25">
      <c r="A44" s="179" t="s">
        <v>24</v>
      </c>
      <c r="B44" s="179" t="s">
        <v>87</v>
      </c>
      <c r="C44" s="205">
        <v>843</v>
      </c>
      <c r="D44" s="205">
        <v>735</v>
      </c>
    </row>
    <row r="45" spans="1:4" x14ac:dyDescent="0.25">
      <c r="A45" s="179" t="s">
        <v>24</v>
      </c>
      <c r="B45" s="179" t="s">
        <v>88</v>
      </c>
      <c r="C45" s="205">
        <v>874</v>
      </c>
      <c r="D45" s="205">
        <v>739</v>
      </c>
    </row>
    <row r="46" spans="1:4" x14ac:dyDescent="0.25">
      <c r="A46" s="179" t="s">
        <v>24</v>
      </c>
      <c r="B46" s="179" t="s">
        <v>97</v>
      </c>
      <c r="C46" s="205">
        <v>894</v>
      </c>
      <c r="D46" s="205">
        <v>739</v>
      </c>
    </row>
    <row r="47" spans="1:4" x14ac:dyDescent="0.25">
      <c r="A47" s="179" t="s">
        <v>24</v>
      </c>
      <c r="B47" s="179" t="s">
        <v>98</v>
      </c>
      <c r="C47" s="205">
        <v>802</v>
      </c>
      <c r="D47" s="205">
        <v>738</v>
      </c>
    </row>
    <row r="48" spans="1:4" x14ac:dyDescent="0.25">
      <c r="A48" s="179" t="s">
        <v>24</v>
      </c>
      <c r="B48" s="179" t="s">
        <v>99</v>
      </c>
      <c r="C48" s="205">
        <v>570</v>
      </c>
      <c r="D48" s="205">
        <v>731</v>
      </c>
    </row>
    <row r="49" spans="1:4" x14ac:dyDescent="0.25">
      <c r="A49" s="179" t="s">
        <v>24</v>
      </c>
      <c r="B49" s="179" t="s">
        <v>100</v>
      </c>
      <c r="C49" s="205">
        <v>561</v>
      </c>
      <c r="D49" s="205">
        <v>728</v>
      </c>
    </row>
    <row r="50" spans="1:4" x14ac:dyDescent="0.25">
      <c r="A50" s="179" t="s">
        <v>24</v>
      </c>
      <c r="B50" s="179" t="s">
        <v>101</v>
      </c>
      <c r="C50" s="205">
        <v>623</v>
      </c>
      <c r="D50" s="205">
        <v>725</v>
      </c>
    </row>
    <row r="51" spans="1:4" x14ac:dyDescent="0.25">
      <c r="A51" s="179" t="s">
        <v>24</v>
      </c>
      <c r="B51" s="179" t="s">
        <v>102</v>
      </c>
      <c r="C51" s="205">
        <v>635</v>
      </c>
      <c r="D51" s="205">
        <v>726</v>
      </c>
    </row>
    <row r="52" spans="1:4" x14ac:dyDescent="0.25">
      <c r="A52" s="179" t="s">
        <v>24</v>
      </c>
      <c r="B52" s="179" t="s">
        <v>103</v>
      </c>
      <c r="C52" s="205">
        <v>590</v>
      </c>
      <c r="D52" s="205">
        <v>716</v>
      </c>
    </row>
    <row r="53" spans="1:4" x14ac:dyDescent="0.25">
      <c r="A53" s="179" t="s">
        <v>24</v>
      </c>
      <c r="B53" s="179" t="s">
        <v>104</v>
      </c>
      <c r="C53" s="205">
        <v>675</v>
      </c>
      <c r="D53" s="205">
        <v>710</v>
      </c>
    </row>
    <row r="54" spans="1:4" x14ac:dyDescent="0.25">
      <c r="A54" s="179" t="s">
        <v>508</v>
      </c>
      <c r="B54" s="179" t="s">
        <v>95</v>
      </c>
      <c r="C54" s="205">
        <v>645</v>
      </c>
      <c r="D54" s="205">
        <v>705</v>
      </c>
    </row>
    <row r="55" spans="1:4" x14ac:dyDescent="0.25">
      <c r="A55" s="179" t="s">
        <v>24</v>
      </c>
      <c r="B55" s="179" t="s">
        <v>96</v>
      </c>
      <c r="C55" s="205">
        <v>871</v>
      </c>
      <c r="D55" s="205">
        <v>715</v>
      </c>
    </row>
    <row r="56" spans="1:4" x14ac:dyDescent="0.25">
      <c r="A56" s="179" t="s">
        <v>24</v>
      </c>
      <c r="B56" s="179" t="s">
        <v>87</v>
      </c>
      <c r="C56" s="205">
        <v>1039</v>
      </c>
      <c r="D56" s="205">
        <v>732</v>
      </c>
    </row>
    <row r="57" spans="1:4" x14ac:dyDescent="0.25">
      <c r="A57" s="179" t="s">
        <v>24</v>
      </c>
      <c r="B57" s="179" t="s">
        <v>88</v>
      </c>
      <c r="C57" s="205">
        <v>992</v>
      </c>
      <c r="D57" s="205">
        <v>741</v>
      </c>
    </row>
    <row r="58" spans="1:4" x14ac:dyDescent="0.25">
      <c r="A58" s="179" t="s">
        <v>24</v>
      </c>
      <c r="B58" s="179" t="s">
        <v>97</v>
      </c>
      <c r="C58" s="205">
        <v>1045</v>
      </c>
      <c r="D58" s="205">
        <v>754</v>
      </c>
    </row>
    <row r="59" spans="1:4" x14ac:dyDescent="0.25">
      <c r="A59" s="179" t="s">
        <v>24</v>
      </c>
      <c r="B59" s="179" t="s">
        <v>98</v>
      </c>
      <c r="C59" s="205">
        <v>949</v>
      </c>
      <c r="D59" s="205">
        <v>766</v>
      </c>
    </row>
    <row r="60" spans="1:4" x14ac:dyDescent="0.25">
      <c r="A60" s="179" t="s">
        <v>24</v>
      </c>
      <c r="B60" s="179" t="s">
        <v>99</v>
      </c>
      <c r="C60" s="205">
        <v>754</v>
      </c>
      <c r="D60" s="205">
        <v>782</v>
      </c>
    </row>
    <row r="61" spans="1:4" x14ac:dyDescent="0.25">
      <c r="A61" s="179" t="s">
        <v>24</v>
      </c>
      <c r="B61" s="179" t="s">
        <v>100</v>
      </c>
      <c r="C61" s="205">
        <v>691</v>
      </c>
      <c r="D61" s="205">
        <v>792</v>
      </c>
    </row>
    <row r="62" spans="1:4" x14ac:dyDescent="0.25">
      <c r="A62" s="179" t="s">
        <v>24</v>
      </c>
      <c r="B62" s="179" t="s">
        <v>101</v>
      </c>
      <c r="C62" s="205">
        <v>759</v>
      </c>
      <c r="D62" s="205">
        <v>804</v>
      </c>
    </row>
    <row r="63" spans="1:4" x14ac:dyDescent="0.25">
      <c r="A63" s="179" t="s">
        <v>24</v>
      </c>
      <c r="B63" s="179" t="s">
        <v>102</v>
      </c>
      <c r="C63" s="205">
        <v>885</v>
      </c>
      <c r="D63" s="205">
        <v>825</v>
      </c>
    </row>
    <row r="64" spans="1:4" x14ac:dyDescent="0.25">
      <c r="A64" s="179" t="s">
        <v>24</v>
      </c>
      <c r="B64" s="179" t="s">
        <v>103</v>
      </c>
      <c r="C64" s="205">
        <v>959</v>
      </c>
      <c r="D64" s="205">
        <v>855</v>
      </c>
    </row>
    <row r="65" spans="1:4" x14ac:dyDescent="0.25">
      <c r="A65" s="179" t="s">
        <v>24</v>
      </c>
      <c r="B65" s="179" t="s">
        <v>104</v>
      </c>
      <c r="C65" s="205">
        <v>1129</v>
      </c>
      <c r="D65" s="205">
        <v>893</v>
      </c>
    </row>
    <row r="66" spans="1:4" x14ac:dyDescent="0.25">
      <c r="A66" s="179" t="s">
        <v>694</v>
      </c>
      <c r="B66" s="179" t="s">
        <v>95</v>
      </c>
      <c r="C66" s="205">
        <v>980</v>
      </c>
      <c r="D66" s="205">
        <v>921</v>
      </c>
    </row>
    <row r="67" spans="1:4" x14ac:dyDescent="0.25">
      <c r="A67" s="179" t="s">
        <v>24</v>
      </c>
      <c r="B67" s="179" t="s">
        <v>96</v>
      </c>
      <c r="C67" s="205">
        <v>983</v>
      </c>
      <c r="D67" s="205">
        <v>931</v>
      </c>
    </row>
    <row r="68" spans="1:4" x14ac:dyDescent="0.25">
      <c r="A68" s="179" t="s">
        <v>24</v>
      </c>
      <c r="B68" s="179" t="s">
        <v>87</v>
      </c>
      <c r="C68" s="205">
        <v>986</v>
      </c>
      <c r="D68" s="205">
        <v>926</v>
      </c>
    </row>
    <row r="69" spans="1:4" x14ac:dyDescent="0.25">
      <c r="A69" s="179" t="s">
        <v>24</v>
      </c>
      <c r="B69" s="179" t="s">
        <v>88</v>
      </c>
      <c r="C69" s="205">
        <v>997</v>
      </c>
      <c r="D69" s="205">
        <v>926</v>
      </c>
    </row>
    <row r="70" spans="1:4" x14ac:dyDescent="0.25">
      <c r="A70" s="179" t="s">
        <v>24</v>
      </c>
      <c r="B70" s="179" t="s">
        <v>97</v>
      </c>
      <c r="C70" s="205">
        <v>990</v>
      </c>
      <c r="D70" s="205">
        <v>922</v>
      </c>
    </row>
    <row r="71" spans="1:4" x14ac:dyDescent="0.25">
      <c r="A71" s="179" t="s">
        <v>24</v>
      </c>
      <c r="B71" s="179" t="s">
        <v>98</v>
      </c>
      <c r="C71" s="205">
        <v>1008</v>
      </c>
      <c r="D71" s="205">
        <v>927</v>
      </c>
    </row>
    <row r="72" spans="1:4" x14ac:dyDescent="0.25">
      <c r="A72" s="179" t="s">
        <v>24</v>
      </c>
      <c r="B72" s="179" t="s">
        <v>99</v>
      </c>
      <c r="C72" s="205">
        <v>759</v>
      </c>
      <c r="D72" s="205">
        <v>927</v>
      </c>
    </row>
    <row r="73" spans="1:4" x14ac:dyDescent="0.25">
      <c r="A73" s="179" t="s">
        <v>24</v>
      </c>
      <c r="B73" s="179" t="s">
        <v>100</v>
      </c>
      <c r="C73" s="205">
        <v>718</v>
      </c>
      <c r="D73" s="205">
        <v>930</v>
      </c>
    </row>
    <row r="74" spans="1:4" x14ac:dyDescent="0.25">
      <c r="A74" s="179" t="s">
        <v>24</v>
      </c>
      <c r="B74" s="179" t="s">
        <v>101</v>
      </c>
      <c r="C74" s="205">
        <v>753</v>
      </c>
      <c r="D74" s="205">
        <v>929</v>
      </c>
    </row>
    <row r="75" spans="1:4" x14ac:dyDescent="0.25">
      <c r="A75" s="179" t="s">
        <v>24</v>
      </c>
      <c r="B75" s="179" t="s">
        <v>102</v>
      </c>
      <c r="C75" s="205">
        <v>777</v>
      </c>
      <c r="D75" s="205">
        <v>920</v>
      </c>
    </row>
    <row r="76" spans="1:4" x14ac:dyDescent="0.25">
      <c r="A76" s="179" t="s">
        <v>24</v>
      </c>
      <c r="B76" s="179" t="s">
        <v>103</v>
      </c>
      <c r="C76" s="205">
        <v>817</v>
      </c>
      <c r="D76" s="205">
        <v>908</v>
      </c>
    </row>
    <row r="77" spans="1:4" x14ac:dyDescent="0.25">
      <c r="A77" s="179" t="s">
        <v>24</v>
      </c>
      <c r="B77" s="179" t="s">
        <v>104</v>
      </c>
      <c r="C77" s="205">
        <v>797</v>
      </c>
      <c r="D77" s="205">
        <v>880</v>
      </c>
    </row>
    <row r="78" spans="1:4" x14ac:dyDescent="0.25">
      <c r="A78" s="179" t="s">
        <v>695</v>
      </c>
      <c r="B78" s="179" t="s">
        <v>95</v>
      </c>
      <c r="C78" s="205">
        <v>859</v>
      </c>
      <c r="D78" s="205">
        <v>870</v>
      </c>
    </row>
    <row r="79" spans="1:4" x14ac:dyDescent="0.25">
      <c r="A79" s="179" t="s">
        <v>24</v>
      </c>
      <c r="B79" s="179" t="s">
        <v>96</v>
      </c>
      <c r="C79" s="205">
        <v>1083</v>
      </c>
      <c r="D79" s="205">
        <v>879</v>
      </c>
    </row>
    <row r="80" spans="1:4" x14ac:dyDescent="0.25">
      <c r="A80" s="179" t="s">
        <v>24</v>
      </c>
      <c r="B80" s="179" t="s">
        <v>87</v>
      </c>
      <c r="C80" s="205">
        <v>1114</v>
      </c>
      <c r="D80" s="205">
        <v>889</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L80"/>
  <sheetViews>
    <sheetView workbookViewId="0">
      <selection activeCell="A2" sqref="A2"/>
    </sheetView>
  </sheetViews>
  <sheetFormatPr baseColWidth="10" defaultColWidth="9.140625" defaultRowHeight="15" x14ac:dyDescent="0.25"/>
  <cols>
    <col min="1" max="16384" width="9.140625" style="179"/>
  </cols>
  <sheetData>
    <row r="1" spans="1:12" x14ac:dyDescent="0.25">
      <c r="A1" s="179" t="s">
        <v>1386</v>
      </c>
    </row>
    <row r="2" spans="1:12" x14ac:dyDescent="0.25">
      <c r="A2" s="179" t="s">
        <v>798</v>
      </c>
    </row>
    <row r="3" spans="1:12" x14ac:dyDescent="0.25">
      <c r="A3" s="179" t="s">
        <v>806</v>
      </c>
    </row>
    <row r="4" spans="1:12" x14ac:dyDescent="0.25">
      <c r="A4" s="292" t="s">
        <v>1327</v>
      </c>
      <c r="B4" s="292"/>
    </row>
    <row r="5" spans="1:12" x14ac:dyDescent="0.25">
      <c r="A5" s="179" t="s">
        <v>302</v>
      </c>
      <c r="B5" s="179" t="s">
        <v>692</v>
      </c>
      <c r="C5" s="179" t="s">
        <v>799</v>
      </c>
      <c r="D5" s="179" t="s">
        <v>526</v>
      </c>
      <c r="E5" s="179" t="s">
        <v>693</v>
      </c>
      <c r="H5" s="179" t="s">
        <v>807</v>
      </c>
      <c r="I5" s="179" t="s">
        <v>808</v>
      </c>
      <c r="J5" s="179" t="s">
        <v>802</v>
      </c>
      <c r="K5" s="179" t="s">
        <v>803</v>
      </c>
      <c r="L5" s="179" t="s">
        <v>809</v>
      </c>
    </row>
    <row r="6" spans="1:12" x14ac:dyDescent="0.25">
      <c r="A6" s="179" t="s">
        <v>504</v>
      </c>
      <c r="B6" s="179" t="s">
        <v>95</v>
      </c>
      <c r="C6" s="205">
        <v>85880</v>
      </c>
      <c r="D6" s="181">
        <v>7.1</v>
      </c>
      <c r="E6" s="181">
        <v>11.4</v>
      </c>
      <c r="H6" s="205">
        <v>161115</v>
      </c>
      <c r="I6" s="205">
        <v>159316</v>
      </c>
      <c r="J6" s="179">
        <v>12.4</v>
      </c>
      <c r="K6" s="179">
        <v>11.5</v>
      </c>
      <c r="L6" s="179">
        <v>10.199999999999999</v>
      </c>
    </row>
    <row r="7" spans="1:12" x14ac:dyDescent="0.25">
      <c r="A7" s="179" t="s">
        <v>24</v>
      </c>
      <c r="B7" s="179" t="s">
        <v>96</v>
      </c>
      <c r="C7" s="205">
        <v>86176</v>
      </c>
      <c r="D7" s="181">
        <v>6.3</v>
      </c>
      <c r="E7" s="181">
        <v>11.1</v>
      </c>
    </row>
    <row r="8" spans="1:12" x14ac:dyDescent="0.25">
      <c r="A8" s="179" t="s">
        <v>24</v>
      </c>
      <c r="B8" s="179" t="s">
        <v>87</v>
      </c>
      <c r="C8" s="205">
        <v>85911</v>
      </c>
      <c r="D8" s="181">
        <v>4.9000000000000004</v>
      </c>
      <c r="E8" s="181">
        <v>10.6</v>
      </c>
    </row>
    <row r="9" spans="1:12" x14ac:dyDescent="0.25">
      <c r="A9" s="179" t="s">
        <v>24</v>
      </c>
      <c r="B9" s="179" t="s">
        <v>88</v>
      </c>
      <c r="C9" s="205">
        <v>85846</v>
      </c>
      <c r="D9" s="181">
        <v>3.7</v>
      </c>
      <c r="E9" s="181">
        <v>10.1</v>
      </c>
    </row>
    <row r="10" spans="1:12" x14ac:dyDescent="0.25">
      <c r="A10" s="179" t="s">
        <v>24</v>
      </c>
      <c r="B10" s="179" t="s">
        <v>97</v>
      </c>
      <c r="C10" s="205">
        <v>86325</v>
      </c>
      <c r="D10" s="181">
        <v>2.8</v>
      </c>
      <c r="E10" s="181">
        <v>9.4</v>
      </c>
    </row>
    <row r="11" spans="1:12" x14ac:dyDescent="0.25">
      <c r="A11" s="179" t="s">
        <v>24</v>
      </c>
      <c r="B11" s="179" t="s">
        <v>98</v>
      </c>
      <c r="C11" s="205">
        <v>86504</v>
      </c>
      <c r="D11" s="181">
        <v>1.6</v>
      </c>
      <c r="E11" s="181">
        <v>8.3000000000000007</v>
      </c>
    </row>
    <row r="12" spans="1:12" x14ac:dyDescent="0.25">
      <c r="A12" s="179" t="s">
        <v>24</v>
      </c>
      <c r="B12" s="179" t="s">
        <v>99</v>
      </c>
      <c r="C12" s="205">
        <v>86893</v>
      </c>
      <c r="D12" s="181">
        <v>0.4</v>
      </c>
      <c r="E12" s="181">
        <v>7</v>
      </c>
    </row>
    <row r="13" spans="1:12" x14ac:dyDescent="0.25">
      <c r="A13" s="179" t="s">
        <v>24</v>
      </c>
      <c r="B13" s="179" t="s">
        <v>100</v>
      </c>
      <c r="C13" s="205">
        <v>88222</v>
      </c>
      <c r="D13" s="181">
        <v>1.7</v>
      </c>
      <c r="E13" s="181">
        <v>5.9</v>
      </c>
    </row>
    <row r="14" spans="1:12" x14ac:dyDescent="0.25">
      <c r="A14" s="179" t="s">
        <v>24</v>
      </c>
      <c r="B14" s="179" t="s">
        <v>101</v>
      </c>
      <c r="C14" s="205">
        <v>89213</v>
      </c>
      <c r="D14" s="181">
        <v>3.4</v>
      </c>
      <c r="E14" s="181">
        <v>5.0999999999999996</v>
      </c>
    </row>
    <row r="15" spans="1:12" x14ac:dyDescent="0.25">
      <c r="A15" s="179" t="s">
        <v>24</v>
      </c>
      <c r="B15" s="179" t="s">
        <v>102</v>
      </c>
      <c r="C15" s="205">
        <v>89283</v>
      </c>
      <c r="D15" s="181">
        <v>3.1</v>
      </c>
      <c r="E15" s="181">
        <v>4.3</v>
      </c>
    </row>
    <row r="16" spans="1:12" x14ac:dyDescent="0.25">
      <c r="A16" s="179" t="s">
        <v>24</v>
      </c>
      <c r="B16" s="179" t="s">
        <v>103</v>
      </c>
      <c r="C16" s="205">
        <v>89142</v>
      </c>
      <c r="D16" s="181">
        <v>3.3</v>
      </c>
      <c r="E16" s="181">
        <v>3.8</v>
      </c>
    </row>
    <row r="17" spans="1:5" x14ac:dyDescent="0.25">
      <c r="A17" s="179" t="s">
        <v>24</v>
      </c>
      <c r="B17" s="179" t="s">
        <v>104</v>
      </c>
      <c r="C17" s="205">
        <v>89353</v>
      </c>
      <c r="D17" s="181">
        <v>4.5999999999999996</v>
      </c>
      <c r="E17" s="181">
        <v>3.6</v>
      </c>
    </row>
    <row r="18" spans="1:5" x14ac:dyDescent="0.25">
      <c r="A18" s="179" t="s">
        <v>505</v>
      </c>
      <c r="B18" s="179" t="s">
        <v>95</v>
      </c>
      <c r="C18" s="205">
        <v>89186</v>
      </c>
      <c r="D18" s="181">
        <v>3.8</v>
      </c>
      <c r="E18" s="181">
        <v>3.3</v>
      </c>
    </row>
    <row r="19" spans="1:5" x14ac:dyDescent="0.25">
      <c r="A19" s="179" t="s">
        <v>24</v>
      </c>
      <c r="B19" s="179" t="s">
        <v>96</v>
      </c>
      <c r="C19" s="205">
        <v>89732</v>
      </c>
      <c r="D19" s="181">
        <v>4.0999999999999996</v>
      </c>
      <c r="E19" s="181">
        <v>3.1</v>
      </c>
    </row>
    <row r="20" spans="1:5" x14ac:dyDescent="0.25">
      <c r="A20" s="179" t="s">
        <v>24</v>
      </c>
      <c r="B20" s="179" t="s">
        <v>87</v>
      </c>
      <c r="C20" s="205">
        <v>90608</v>
      </c>
      <c r="D20" s="181">
        <v>5.5</v>
      </c>
      <c r="E20" s="181">
        <v>3.2</v>
      </c>
    </row>
    <row r="21" spans="1:5" x14ac:dyDescent="0.25">
      <c r="A21" s="179" t="s">
        <v>24</v>
      </c>
      <c r="B21" s="179" t="s">
        <v>88</v>
      </c>
      <c r="C21" s="205">
        <v>92414</v>
      </c>
      <c r="D21" s="181">
        <v>7.7</v>
      </c>
      <c r="E21" s="181">
        <v>3.5</v>
      </c>
    </row>
    <row r="22" spans="1:5" x14ac:dyDescent="0.25">
      <c r="A22" s="179" t="s">
        <v>24</v>
      </c>
      <c r="B22" s="179" t="s">
        <v>97</v>
      </c>
      <c r="C22" s="205">
        <v>93450</v>
      </c>
      <c r="D22" s="181">
        <v>8.3000000000000007</v>
      </c>
      <c r="E22" s="181">
        <v>3.9</v>
      </c>
    </row>
    <row r="23" spans="1:5" x14ac:dyDescent="0.25">
      <c r="A23" s="179" t="s">
        <v>24</v>
      </c>
      <c r="B23" s="179" t="s">
        <v>98</v>
      </c>
      <c r="C23" s="205">
        <v>94163</v>
      </c>
      <c r="D23" s="181">
        <v>8.9</v>
      </c>
      <c r="E23" s="181">
        <v>4.5999999999999996</v>
      </c>
    </row>
    <row r="24" spans="1:5" x14ac:dyDescent="0.25">
      <c r="A24" s="179" t="s">
        <v>24</v>
      </c>
      <c r="B24" s="179" t="s">
        <v>99</v>
      </c>
      <c r="C24" s="205">
        <v>94807</v>
      </c>
      <c r="D24" s="181">
        <v>9.1</v>
      </c>
      <c r="E24" s="181">
        <v>5.3</v>
      </c>
    </row>
    <row r="25" spans="1:5" x14ac:dyDescent="0.25">
      <c r="A25" s="179" t="s">
        <v>24</v>
      </c>
      <c r="B25" s="179" t="s">
        <v>100</v>
      </c>
      <c r="C25" s="205">
        <v>94879</v>
      </c>
      <c r="D25" s="181">
        <v>7.5</v>
      </c>
      <c r="E25" s="181">
        <v>5.8</v>
      </c>
    </row>
    <row r="26" spans="1:5" x14ac:dyDescent="0.25">
      <c r="A26" s="179" t="s">
        <v>24</v>
      </c>
      <c r="B26" s="179" t="s">
        <v>101</v>
      </c>
      <c r="C26" s="205">
        <v>95388</v>
      </c>
      <c r="D26" s="181">
        <v>6.9</v>
      </c>
      <c r="E26" s="181">
        <v>6.1</v>
      </c>
    </row>
    <row r="27" spans="1:5" x14ac:dyDescent="0.25">
      <c r="A27" s="179" t="s">
        <v>24</v>
      </c>
      <c r="B27" s="179" t="s">
        <v>102</v>
      </c>
      <c r="C27" s="205">
        <v>96553</v>
      </c>
      <c r="D27" s="181">
        <v>8.1</v>
      </c>
      <c r="E27" s="181">
        <v>6.5</v>
      </c>
    </row>
    <row r="28" spans="1:5" x14ac:dyDescent="0.25">
      <c r="A28" s="179" t="s">
        <v>24</v>
      </c>
      <c r="B28" s="179" t="s">
        <v>103</v>
      </c>
      <c r="C28" s="205">
        <v>96823</v>
      </c>
      <c r="D28" s="181">
        <v>8.6</v>
      </c>
      <c r="E28" s="181">
        <v>6.9</v>
      </c>
    </row>
    <row r="29" spans="1:5" x14ac:dyDescent="0.25">
      <c r="A29" s="179" t="s">
        <v>24</v>
      </c>
      <c r="B29" s="179" t="s">
        <v>104</v>
      </c>
      <c r="C29" s="205">
        <v>98487</v>
      </c>
      <c r="D29" s="181">
        <v>10.199999999999999</v>
      </c>
      <c r="E29" s="181">
        <v>7.4</v>
      </c>
    </row>
    <row r="30" spans="1:5" x14ac:dyDescent="0.25">
      <c r="A30" s="179" t="s">
        <v>506</v>
      </c>
      <c r="B30" s="179" t="s">
        <v>95</v>
      </c>
      <c r="C30" s="205">
        <v>99518</v>
      </c>
      <c r="D30" s="181">
        <v>11.6</v>
      </c>
      <c r="E30" s="181">
        <v>8</v>
      </c>
    </row>
    <row r="31" spans="1:5" x14ac:dyDescent="0.25">
      <c r="A31" s="179" t="s">
        <v>24</v>
      </c>
      <c r="B31" s="179" t="s">
        <v>96</v>
      </c>
      <c r="C31" s="205">
        <v>100582</v>
      </c>
      <c r="D31" s="181">
        <v>12.1</v>
      </c>
      <c r="E31" s="181">
        <v>8.6999999999999993</v>
      </c>
    </row>
    <row r="32" spans="1:5" x14ac:dyDescent="0.25">
      <c r="A32" s="179" t="s">
        <v>24</v>
      </c>
      <c r="B32" s="179" t="s">
        <v>87</v>
      </c>
      <c r="C32" s="205">
        <v>101680</v>
      </c>
      <c r="D32" s="181">
        <v>12.2</v>
      </c>
      <c r="E32" s="181">
        <v>9.3000000000000007</v>
      </c>
    </row>
    <row r="33" spans="1:5" x14ac:dyDescent="0.25">
      <c r="A33" s="179" t="s">
        <v>24</v>
      </c>
      <c r="B33" s="179" t="s">
        <v>88</v>
      </c>
      <c r="C33" s="205">
        <v>102359</v>
      </c>
      <c r="D33" s="181">
        <v>10.8</v>
      </c>
      <c r="E33" s="181">
        <v>9.5</v>
      </c>
    </row>
    <row r="34" spans="1:5" x14ac:dyDescent="0.25">
      <c r="A34" s="179" t="s">
        <v>24</v>
      </c>
      <c r="B34" s="179" t="s">
        <v>97</v>
      </c>
      <c r="C34" s="205">
        <v>103269</v>
      </c>
      <c r="D34" s="181">
        <v>10.5</v>
      </c>
      <c r="E34" s="181">
        <v>9.6999999999999993</v>
      </c>
    </row>
    <row r="35" spans="1:5" x14ac:dyDescent="0.25">
      <c r="A35" s="179" t="s">
        <v>24</v>
      </c>
      <c r="B35" s="179" t="s">
        <v>98</v>
      </c>
      <c r="C35" s="205">
        <v>104756</v>
      </c>
      <c r="D35" s="181">
        <v>11.2</v>
      </c>
      <c r="E35" s="181">
        <v>9.9</v>
      </c>
    </row>
    <row r="36" spans="1:5" x14ac:dyDescent="0.25">
      <c r="A36" s="179" t="s">
        <v>24</v>
      </c>
      <c r="B36" s="179" t="s">
        <v>99</v>
      </c>
      <c r="C36" s="205">
        <v>106933</v>
      </c>
      <c r="D36" s="181">
        <v>12.8</v>
      </c>
      <c r="E36" s="181">
        <v>10.199999999999999</v>
      </c>
    </row>
    <row r="37" spans="1:5" x14ac:dyDescent="0.25">
      <c r="A37" s="179" t="s">
        <v>24</v>
      </c>
      <c r="B37" s="179" t="s">
        <v>100</v>
      </c>
      <c r="C37" s="205">
        <v>108541</v>
      </c>
      <c r="D37" s="181">
        <v>14.4</v>
      </c>
      <c r="E37" s="181">
        <v>10.8</v>
      </c>
    </row>
    <row r="38" spans="1:5" x14ac:dyDescent="0.25">
      <c r="A38" s="179" t="s">
        <v>24</v>
      </c>
      <c r="B38" s="179" t="s">
        <v>101</v>
      </c>
      <c r="C38" s="205">
        <v>110707</v>
      </c>
      <c r="D38" s="181">
        <v>16.100000000000001</v>
      </c>
      <c r="E38" s="181">
        <v>11.6</v>
      </c>
    </row>
    <row r="39" spans="1:5" x14ac:dyDescent="0.25">
      <c r="A39" s="179" t="s">
        <v>24</v>
      </c>
      <c r="B39" s="179" t="s">
        <v>102</v>
      </c>
      <c r="C39" s="205">
        <v>111703</v>
      </c>
      <c r="D39" s="181">
        <v>15.7</v>
      </c>
      <c r="E39" s="181">
        <v>12.2</v>
      </c>
    </row>
    <row r="40" spans="1:5" x14ac:dyDescent="0.25">
      <c r="A40" s="179" t="s">
        <v>24</v>
      </c>
      <c r="B40" s="179" t="s">
        <v>103</v>
      </c>
      <c r="C40" s="205">
        <v>113393</v>
      </c>
      <c r="D40" s="181">
        <v>17.100000000000001</v>
      </c>
      <c r="E40" s="181">
        <v>12.9</v>
      </c>
    </row>
    <row r="41" spans="1:5" x14ac:dyDescent="0.25">
      <c r="A41" s="179" t="s">
        <v>24</v>
      </c>
      <c r="B41" s="179" t="s">
        <v>104</v>
      </c>
      <c r="C41" s="205">
        <v>114994</v>
      </c>
      <c r="D41" s="181">
        <v>16.8</v>
      </c>
      <c r="E41" s="181">
        <v>13.4</v>
      </c>
    </row>
    <row r="42" spans="1:5" x14ac:dyDescent="0.25">
      <c r="A42" s="179" t="s">
        <v>507</v>
      </c>
      <c r="B42" s="179" t="s">
        <v>95</v>
      </c>
      <c r="C42" s="205">
        <v>116525</v>
      </c>
      <c r="D42" s="181">
        <v>17.100000000000001</v>
      </c>
      <c r="E42" s="181">
        <v>13.9</v>
      </c>
    </row>
    <row r="43" spans="1:5" x14ac:dyDescent="0.25">
      <c r="A43" s="179" t="s">
        <v>24</v>
      </c>
      <c r="B43" s="179" t="s">
        <v>96</v>
      </c>
      <c r="C43" s="205">
        <v>118626</v>
      </c>
      <c r="D43" s="181">
        <v>17.899999999999999</v>
      </c>
      <c r="E43" s="181">
        <v>14.4</v>
      </c>
    </row>
    <row r="44" spans="1:5" x14ac:dyDescent="0.25">
      <c r="A44" s="179" t="s">
        <v>24</v>
      </c>
      <c r="B44" s="179" t="s">
        <v>87</v>
      </c>
      <c r="C44" s="205">
        <v>119779</v>
      </c>
      <c r="D44" s="181">
        <v>17.8</v>
      </c>
      <c r="E44" s="181">
        <v>14.8</v>
      </c>
    </row>
    <row r="45" spans="1:5" x14ac:dyDescent="0.25">
      <c r="A45" s="179" t="s">
        <v>24</v>
      </c>
      <c r="B45" s="179" t="s">
        <v>88</v>
      </c>
      <c r="C45" s="205">
        <v>121373</v>
      </c>
      <c r="D45" s="181">
        <v>18.600000000000001</v>
      </c>
      <c r="E45" s="181">
        <v>15.5</v>
      </c>
    </row>
    <row r="46" spans="1:5" x14ac:dyDescent="0.25">
      <c r="A46" s="179" t="s">
        <v>24</v>
      </c>
      <c r="B46" s="179" t="s">
        <v>97</v>
      </c>
      <c r="C46" s="205">
        <v>123257</v>
      </c>
      <c r="D46" s="181">
        <v>19.399999999999999</v>
      </c>
      <c r="E46" s="181">
        <v>16.2</v>
      </c>
    </row>
    <row r="47" spans="1:5" x14ac:dyDescent="0.25">
      <c r="A47" s="179" t="s">
        <v>24</v>
      </c>
      <c r="B47" s="179" t="s">
        <v>98</v>
      </c>
      <c r="C47" s="205">
        <v>125276</v>
      </c>
      <c r="D47" s="181">
        <v>19.600000000000001</v>
      </c>
      <c r="E47" s="181">
        <v>16.899999999999999</v>
      </c>
    </row>
    <row r="48" spans="1:5" x14ac:dyDescent="0.25">
      <c r="A48" s="179" t="s">
        <v>24</v>
      </c>
      <c r="B48" s="179" t="s">
        <v>99</v>
      </c>
      <c r="C48" s="205">
        <v>125775</v>
      </c>
      <c r="D48" s="181">
        <v>17.600000000000001</v>
      </c>
      <c r="E48" s="181">
        <v>17.3</v>
      </c>
    </row>
    <row r="49" spans="1:5" x14ac:dyDescent="0.25">
      <c r="A49" s="179" t="s">
        <v>24</v>
      </c>
      <c r="B49" s="179" t="s">
        <v>100</v>
      </c>
      <c r="C49" s="205">
        <v>126878</v>
      </c>
      <c r="D49" s="181">
        <v>16.899999999999999</v>
      </c>
      <c r="E49" s="181">
        <v>17.5</v>
      </c>
    </row>
    <row r="50" spans="1:5" x14ac:dyDescent="0.25">
      <c r="A50" s="179" t="s">
        <v>24</v>
      </c>
      <c r="B50" s="179" t="s">
        <v>101</v>
      </c>
      <c r="C50" s="205">
        <v>127749</v>
      </c>
      <c r="D50" s="181">
        <v>15.4</v>
      </c>
      <c r="E50" s="181">
        <v>17.5</v>
      </c>
    </row>
    <row r="51" spans="1:5" x14ac:dyDescent="0.25">
      <c r="A51" s="179" t="s">
        <v>24</v>
      </c>
      <c r="B51" s="179" t="s">
        <v>102</v>
      </c>
      <c r="C51" s="205">
        <v>129531</v>
      </c>
      <c r="D51" s="181">
        <v>16</v>
      </c>
      <c r="E51" s="181">
        <v>17.5</v>
      </c>
    </row>
    <row r="52" spans="1:5" x14ac:dyDescent="0.25">
      <c r="A52" s="179" t="s">
        <v>24</v>
      </c>
      <c r="B52" s="179" t="s">
        <v>103</v>
      </c>
      <c r="C52" s="205">
        <v>131396</v>
      </c>
      <c r="D52" s="181">
        <v>15.9</v>
      </c>
      <c r="E52" s="181">
        <v>17.399999999999999</v>
      </c>
    </row>
    <row r="53" spans="1:5" x14ac:dyDescent="0.25">
      <c r="A53" s="179" t="s">
        <v>24</v>
      </c>
      <c r="B53" s="179" t="s">
        <v>104</v>
      </c>
      <c r="C53" s="205">
        <v>132152</v>
      </c>
      <c r="D53" s="181">
        <v>14.9</v>
      </c>
      <c r="E53" s="181">
        <v>17.3</v>
      </c>
    </row>
    <row r="54" spans="1:5" x14ac:dyDescent="0.25">
      <c r="A54" s="179" t="s">
        <v>508</v>
      </c>
      <c r="B54" s="179" t="s">
        <v>95</v>
      </c>
      <c r="C54" s="205">
        <v>132687</v>
      </c>
      <c r="D54" s="181">
        <v>13.9</v>
      </c>
      <c r="E54" s="181">
        <v>17</v>
      </c>
    </row>
    <row r="55" spans="1:5" x14ac:dyDescent="0.25">
      <c r="A55" s="179" t="s">
        <v>24</v>
      </c>
      <c r="B55" s="179" t="s">
        <v>96</v>
      </c>
      <c r="C55" s="205">
        <v>133808</v>
      </c>
      <c r="D55" s="181">
        <v>12.8</v>
      </c>
      <c r="E55" s="181">
        <v>16.600000000000001</v>
      </c>
    </row>
    <row r="56" spans="1:5" x14ac:dyDescent="0.25">
      <c r="A56" s="179" t="s">
        <v>24</v>
      </c>
      <c r="B56" s="179" t="s">
        <v>87</v>
      </c>
      <c r="C56" s="205">
        <v>136212</v>
      </c>
      <c r="D56" s="181">
        <v>13.7</v>
      </c>
      <c r="E56" s="181">
        <v>16.2</v>
      </c>
    </row>
    <row r="57" spans="1:5" x14ac:dyDescent="0.25">
      <c r="A57" s="179" t="s">
        <v>24</v>
      </c>
      <c r="B57" s="179" t="s">
        <v>88</v>
      </c>
      <c r="C57" s="205">
        <v>135850</v>
      </c>
      <c r="D57" s="181">
        <v>11.9</v>
      </c>
      <c r="E57" s="181">
        <v>15.7</v>
      </c>
    </row>
    <row r="58" spans="1:5" x14ac:dyDescent="0.25">
      <c r="A58" s="179" t="s">
        <v>24</v>
      </c>
      <c r="B58" s="179" t="s">
        <v>97</v>
      </c>
      <c r="C58" s="205">
        <v>136751</v>
      </c>
      <c r="D58" s="181">
        <v>10.9</v>
      </c>
      <c r="E58" s="181">
        <v>15</v>
      </c>
    </row>
    <row r="59" spans="1:5" x14ac:dyDescent="0.25">
      <c r="A59" s="179" t="s">
        <v>24</v>
      </c>
      <c r="B59" s="179" t="s">
        <v>98</v>
      </c>
      <c r="C59" s="205">
        <v>137356</v>
      </c>
      <c r="D59" s="181">
        <v>9.6</v>
      </c>
      <c r="E59" s="181">
        <v>14.1</v>
      </c>
    </row>
    <row r="60" spans="1:5" x14ac:dyDescent="0.25">
      <c r="A60" s="179" t="s">
        <v>24</v>
      </c>
      <c r="B60" s="179" t="s">
        <v>99</v>
      </c>
      <c r="C60" s="205">
        <v>137685</v>
      </c>
      <c r="D60" s="181">
        <v>9.5</v>
      </c>
      <c r="E60" s="181">
        <v>13.5</v>
      </c>
    </row>
    <row r="61" spans="1:5" x14ac:dyDescent="0.25">
      <c r="A61" s="179" t="s">
        <v>24</v>
      </c>
      <c r="B61" s="179" t="s">
        <v>100</v>
      </c>
      <c r="C61" s="205">
        <v>138238</v>
      </c>
      <c r="D61" s="181">
        <v>9</v>
      </c>
      <c r="E61" s="181">
        <v>12.8</v>
      </c>
    </row>
    <row r="62" spans="1:5" x14ac:dyDescent="0.25">
      <c r="A62" s="179" t="s">
        <v>24</v>
      </c>
      <c r="B62" s="179" t="s">
        <v>101</v>
      </c>
      <c r="C62" s="205">
        <v>138534</v>
      </c>
      <c r="D62" s="181">
        <v>8.4</v>
      </c>
      <c r="E62" s="181">
        <v>12.2</v>
      </c>
    </row>
    <row r="63" spans="1:5" x14ac:dyDescent="0.25">
      <c r="A63" s="179" t="s">
        <v>24</v>
      </c>
      <c r="B63" s="179" t="s">
        <v>102</v>
      </c>
      <c r="C63" s="205">
        <v>138793</v>
      </c>
      <c r="D63" s="181">
        <v>7.2</v>
      </c>
      <c r="E63" s="181">
        <v>11.5</v>
      </c>
    </row>
    <row r="64" spans="1:5" x14ac:dyDescent="0.25">
      <c r="A64" s="179" t="s">
        <v>24</v>
      </c>
      <c r="B64" s="179" t="s">
        <v>103</v>
      </c>
      <c r="C64" s="205">
        <v>139464</v>
      </c>
      <c r="D64" s="181">
        <v>6.1</v>
      </c>
      <c r="E64" s="181">
        <v>10.7</v>
      </c>
    </row>
    <row r="65" spans="1:5" x14ac:dyDescent="0.25">
      <c r="A65" s="179" t="s">
        <v>24</v>
      </c>
      <c r="B65" s="179" t="s">
        <v>104</v>
      </c>
      <c r="C65" s="205">
        <v>140339</v>
      </c>
      <c r="D65" s="181">
        <v>6.2</v>
      </c>
      <c r="E65" s="181">
        <v>9.9</v>
      </c>
    </row>
    <row r="66" spans="1:5" x14ac:dyDescent="0.25">
      <c r="A66" s="179" t="s">
        <v>694</v>
      </c>
      <c r="B66" s="179" t="s">
        <v>95</v>
      </c>
      <c r="C66" s="205">
        <v>142777</v>
      </c>
      <c r="D66" s="181">
        <v>7.6</v>
      </c>
      <c r="E66" s="181">
        <v>9.4</v>
      </c>
    </row>
    <row r="67" spans="1:5" x14ac:dyDescent="0.25">
      <c r="A67" s="179" t="s">
        <v>24</v>
      </c>
      <c r="B67" s="179" t="s">
        <v>96</v>
      </c>
      <c r="C67" s="205">
        <v>142907</v>
      </c>
      <c r="D67" s="181">
        <v>6.8</v>
      </c>
      <c r="E67" s="181">
        <v>8.9</v>
      </c>
    </row>
    <row r="68" spans="1:5" x14ac:dyDescent="0.25">
      <c r="A68" s="179" t="s">
        <v>24</v>
      </c>
      <c r="B68" s="179" t="s">
        <v>87</v>
      </c>
      <c r="C68" s="205">
        <v>143404</v>
      </c>
      <c r="D68" s="181">
        <v>5.3</v>
      </c>
      <c r="E68" s="181">
        <v>8.1999999999999993</v>
      </c>
    </row>
    <row r="69" spans="1:5" x14ac:dyDescent="0.25">
      <c r="A69" s="179" t="s">
        <v>24</v>
      </c>
      <c r="B69" s="179" t="s">
        <v>88</v>
      </c>
      <c r="C69" s="205">
        <v>145628</v>
      </c>
      <c r="D69" s="181">
        <v>7.2</v>
      </c>
      <c r="E69" s="181">
        <v>7.8</v>
      </c>
    </row>
    <row r="70" spans="1:5" x14ac:dyDescent="0.25">
      <c r="A70" s="179" t="s">
        <v>24</v>
      </c>
      <c r="B70" s="179" t="s">
        <v>97</v>
      </c>
      <c r="C70" s="205">
        <v>147175</v>
      </c>
      <c r="D70" s="181">
        <v>7.6</v>
      </c>
      <c r="E70" s="181">
        <v>7.5</v>
      </c>
    </row>
    <row r="71" spans="1:5" x14ac:dyDescent="0.25">
      <c r="A71" s="179" t="s">
        <v>24</v>
      </c>
      <c r="B71" s="179" t="s">
        <v>98</v>
      </c>
      <c r="C71" s="205">
        <v>148775</v>
      </c>
      <c r="D71" s="181">
        <v>8.3000000000000007</v>
      </c>
      <c r="E71" s="181">
        <v>7.4</v>
      </c>
    </row>
    <row r="72" spans="1:5" x14ac:dyDescent="0.25">
      <c r="A72" s="179" t="s">
        <v>24</v>
      </c>
      <c r="B72" s="179" t="s">
        <v>99</v>
      </c>
      <c r="C72" s="205">
        <v>150585</v>
      </c>
      <c r="D72" s="181">
        <v>9.4</v>
      </c>
      <c r="E72" s="181">
        <v>7.4</v>
      </c>
    </row>
    <row r="73" spans="1:5" x14ac:dyDescent="0.25">
      <c r="A73" s="179" t="s">
        <v>24</v>
      </c>
      <c r="B73" s="179" t="s">
        <v>100</v>
      </c>
      <c r="C73" s="205">
        <v>152352</v>
      </c>
      <c r="D73" s="181">
        <v>10.199999999999999</v>
      </c>
      <c r="E73" s="181">
        <v>7.5</v>
      </c>
    </row>
    <row r="74" spans="1:5" x14ac:dyDescent="0.25">
      <c r="A74" s="179" t="s">
        <v>24</v>
      </c>
      <c r="B74" s="179" t="s">
        <v>101</v>
      </c>
      <c r="C74" s="205">
        <v>153698</v>
      </c>
      <c r="D74" s="181">
        <v>10.9</v>
      </c>
      <c r="E74" s="181">
        <v>7.7</v>
      </c>
    </row>
    <row r="75" spans="1:5" x14ac:dyDescent="0.25">
      <c r="A75" s="179" t="s">
        <v>24</v>
      </c>
      <c r="B75" s="179" t="s">
        <v>102</v>
      </c>
      <c r="C75" s="205">
        <v>154716</v>
      </c>
      <c r="D75" s="181">
        <v>11.5</v>
      </c>
      <c r="E75" s="181">
        <v>8.1</v>
      </c>
    </row>
    <row r="76" spans="1:5" x14ac:dyDescent="0.25">
      <c r="A76" s="179" t="s">
        <v>24</v>
      </c>
      <c r="B76" s="179" t="s">
        <v>103</v>
      </c>
      <c r="C76" s="205">
        <v>155564</v>
      </c>
      <c r="D76" s="181">
        <v>11.5</v>
      </c>
      <c r="E76" s="181">
        <v>8.5</v>
      </c>
    </row>
    <row r="77" spans="1:5" x14ac:dyDescent="0.25">
      <c r="A77" s="179" t="s">
        <v>24</v>
      </c>
      <c r="B77" s="179" t="s">
        <v>104</v>
      </c>
      <c r="C77" s="205">
        <v>156659</v>
      </c>
      <c r="D77" s="181">
        <v>11.6</v>
      </c>
      <c r="E77" s="181">
        <v>9</v>
      </c>
    </row>
    <row r="78" spans="1:5" x14ac:dyDescent="0.25">
      <c r="A78" s="179" t="s">
        <v>695</v>
      </c>
      <c r="B78" s="179" t="s">
        <v>95</v>
      </c>
      <c r="C78" s="205">
        <v>157482</v>
      </c>
      <c r="D78" s="181">
        <v>10.3</v>
      </c>
      <c r="E78" s="181">
        <v>9.1999999999999993</v>
      </c>
    </row>
    <row r="79" spans="1:5" x14ac:dyDescent="0.25">
      <c r="A79" s="179" t="s">
        <v>24</v>
      </c>
      <c r="B79" s="179" t="s">
        <v>96</v>
      </c>
      <c r="C79" s="205">
        <v>159316</v>
      </c>
      <c r="D79" s="181">
        <v>11.5</v>
      </c>
      <c r="E79" s="181">
        <v>9.6</v>
      </c>
    </row>
    <row r="80" spans="1:5" x14ac:dyDescent="0.25">
      <c r="A80" s="179" t="s">
        <v>24</v>
      </c>
      <c r="B80" s="179" t="s">
        <v>87</v>
      </c>
      <c r="C80" s="205">
        <v>161115</v>
      </c>
      <c r="D80" s="181">
        <v>12.4</v>
      </c>
      <c r="E80" s="181">
        <v>10.199999999999999</v>
      </c>
    </row>
  </sheetData>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L80"/>
  <sheetViews>
    <sheetView workbookViewId="0">
      <selection activeCell="A2" sqref="A2"/>
    </sheetView>
  </sheetViews>
  <sheetFormatPr baseColWidth="10" defaultColWidth="9.140625" defaultRowHeight="15" x14ac:dyDescent="0.25"/>
  <cols>
    <col min="1" max="16384" width="9.140625" style="179"/>
  </cols>
  <sheetData>
    <row r="1" spans="1:12" x14ac:dyDescent="0.25">
      <c r="A1" s="179" t="s">
        <v>1385</v>
      </c>
    </row>
    <row r="2" spans="1:12" x14ac:dyDescent="0.25">
      <c r="A2" s="179" t="s">
        <v>798</v>
      </c>
    </row>
    <row r="3" spans="1:12" x14ac:dyDescent="0.25">
      <c r="A3" s="292" t="s">
        <v>1327</v>
      </c>
      <c r="B3" s="292"/>
    </row>
    <row r="5" spans="1:12" x14ac:dyDescent="0.25">
      <c r="A5" s="179" t="s">
        <v>302</v>
      </c>
      <c r="B5" s="179" t="s">
        <v>692</v>
      </c>
      <c r="C5" s="179" t="s">
        <v>810</v>
      </c>
      <c r="D5" s="179" t="s">
        <v>713</v>
      </c>
      <c r="G5" s="179" t="s">
        <v>811</v>
      </c>
      <c r="H5" s="179" t="s">
        <v>812</v>
      </c>
      <c r="I5" s="179" t="s">
        <v>813</v>
      </c>
      <c r="J5" s="179" t="s">
        <v>814</v>
      </c>
      <c r="K5" s="179" t="s">
        <v>804</v>
      </c>
      <c r="L5" s="179" t="s">
        <v>805</v>
      </c>
    </row>
    <row r="6" spans="1:12" x14ac:dyDescent="0.25">
      <c r="A6" s="179" t="s">
        <v>504</v>
      </c>
      <c r="B6" s="179" t="s">
        <v>95</v>
      </c>
      <c r="C6" s="179">
        <v>448</v>
      </c>
      <c r="D6" s="179">
        <v>427</v>
      </c>
      <c r="G6" s="179">
        <v>390</v>
      </c>
      <c r="H6" s="179">
        <v>387</v>
      </c>
      <c r="I6" s="179">
        <v>386</v>
      </c>
      <c r="J6" s="181">
        <v>1</v>
      </c>
      <c r="K6" s="179">
        <v>387</v>
      </c>
      <c r="L6" s="179">
        <v>387</v>
      </c>
    </row>
    <row r="7" spans="1:12" x14ac:dyDescent="0.25">
      <c r="A7" s="179" t="s">
        <v>24</v>
      </c>
      <c r="B7" s="179" t="s">
        <v>96</v>
      </c>
      <c r="C7" s="179">
        <v>450</v>
      </c>
      <c r="D7" s="179">
        <v>429</v>
      </c>
    </row>
    <row r="8" spans="1:12" x14ac:dyDescent="0.25">
      <c r="A8" s="179" t="s">
        <v>24</v>
      </c>
      <c r="B8" s="179" t="s">
        <v>87</v>
      </c>
      <c r="C8" s="179">
        <v>454</v>
      </c>
      <c r="D8" s="179">
        <v>432</v>
      </c>
    </row>
    <row r="9" spans="1:12" x14ac:dyDescent="0.25">
      <c r="A9" s="179" t="s">
        <v>24</v>
      </c>
      <c r="B9" s="179" t="s">
        <v>88</v>
      </c>
      <c r="C9" s="179">
        <v>452</v>
      </c>
      <c r="D9" s="179">
        <v>434</v>
      </c>
    </row>
    <row r="10" spans="1:12" x14ac:dyDescent="0.25">
      <c r="A10" s="179" t="s">
        <v>24</v>
      </c>
      <c r="B10" s="179" t="s">
        <v>97</v>
      </c>
      <c r="C10" s="179">
        <v>453</v>
      </c>
      <c r="D10" s="179">
        <v>437</v>
      </c>
    </row>
    <row r="11" spans="1:12" x14ac:dyDescent="0.25">
      <c r="A11" s="179" t="s">
        <v>24</v>
      </c>
      <c r="B11" s="179" t="s">
        <v>98</v>
      </c>
      <c r="C11" s="179">
        <v>451</v>
      </c>
      <c r="D11" s="179">
        <v>439</v>
      </c>
    </row>
    <row r="12" spans="1:12" x14ac:dyDescent="0.25">
      <c r="A12" s="179" t="s">
        <v>24</v>
      </c>
      <c r="B12" s="179" t="s">
        <v>99</v>
      </c>
      <c r="C12" s="179">
        <v>444</v>
      </c>
      <c r="D12" s="179">
        <v>440</v>
      </c>
    </row>
    <row r="13" spans="1:12" x14ac:dyDescent="0.25">
      <c r="A13" s="179" t="s">
        <v>24</v>
      </c>
      <c r="B13" s="179" t="s">
        <v>100</v>
      </c>
      <c r="C13" s="179">
        <v>448</v>
      </c>
      <c r="D13" s="179">
        <v>442</v>
      </c>
    </row>
    <row r="14" spans="1:12" x14ac:dyDescent="0.25">
      <c r="A14" s="179" t="s">
        <v>24</v>
      </c>
      <c r="B14" s="179" t="s">
        <v>101</v>
      </c>
      <c r="C14" s="179">
        <v>438</v>
      </c>
      <c r="D14" s="179">
        <v>442</v>
      </c>
    </row>
    <row r="15" spans="1:12" x14ac:dyDescent="0.25">
      <c r="A15" s="179" t="s">
        <v>24</v>
      </c>
      <c r="B15" s="179" t="s">
        <v>102</v>
      </c>
      <c r="C15" s="179">
        <v>439</v>
      </c>
      <c r="D15" s="179">
        <v>444</v>
      </c>
    </row>
    <row r="16" spans="1:12" x14ac:dyDescent="0.25">
      <c r="A16" s="179" t="s">
        <v>24</v>
      </c>
      <c r="B16" s="179" t="s">
        <v>103</v>
      </c>
      <c r="C16" s="179">
        <v>437</v>
      </c>
      <c r="D16" s="179">
        <v>445</v>
      </c>
    </row>
    <row r="17" spans="1:4" x14ac:dyDescent="0.25">
      <c r="A17" s="179" t="s">
        <v>24</v>
      </c>
      <c r="B17" s="179" t="s">
        <v>104</v>
      </c>
      <c r="C17" s="179">
        <v>437</v>
      </c>
      <c r="D17" s="179">
        <v>446</v>
      </c>
    </row>
    <row r="18" spans="1:4" x14ac:dyDescent="0.25">
      <c r="A18" s="179" t="s">
        <v>505</v>
      </c>
      <c r="B18" s="179" t="s">
        <v>95</v>
      </c>
      <c r="C18" s="179">
        <v>426</v>
      </c>
      <c r="D18" s="179">
        <v>444</v>
      </c>
    </row>
    <row r="19" spans="1:4" x14ac:dyDescent="0.25">
      <c r="A19" s="179" t="s">
        <v>24</v>
      </c>
      <c r="B19" s="179" t="s">
        <v>96</v>
      </c>
      <c r="C19" s="179">
        <v>423</v>
      </c>
      <c r="D19" s="179">
        <v>442</v>
      </c>
    </row>
    <row r="20" spans="1:4" x14ac:dyDescent="0.25">
      <c r="A20" s="179" t="s">
        <v>24</v>
      </c>
      <c r="B20" s="179" t="s">
        <v>87</v>
      </c>
      <c r="C20" s="179">
        <v>426</v>
      </c>
      <c r="D20" s="179">
        <v>440</v>
      </c>
    </row>
    <row r="21" spans="1:4" x14ac:dyDescent="0.25">
      <c r="A21" s="179" t="s">
        <v>24</v>
      </c>
      <c r="B21" s="179" t="s">
        <v>88</v>
      </c>
      <c r="C21" s="179">
        <v>424</v>
      </c>
      <c r="D21" s="179">
        <v>437</v>
      </c>
    </row>
    <row r="22" spans="1:4" x14ac:dyDescent="0.25">
      <c r="A22" s="179" t="s">
        <v>24</v>
      </c>
      <c r="B22" s="179" t="s">
        <v>97</v>
      </c>
      <c r="C22" s="179">
        <v>425</v>
      </c>
      <c r="D22" s="179">
        <v>435</v>
      </c>
    </row>
    <row r="23" spans="1:4" x14ac:dyDescent="0.25">
      <c r="A23" s="179" t="s">
        <v>24</v>
      </c>
      <c r="B23" s="179" t="s">
        <v>98</v>
      </c>
      <c r="C23" s="179">
        <v>420</v>
      </c>
      <c r="D23" s="179">
        <v>432</v>
      </c>
    </row>
    <row r="24" spans="1:4" x14ac:dyDescent="0.25">
      <c r="A24" s="179" t="s">
        <v>24</v>
      </c>
      <c r="B24" s="179" t="s">
        <v>99</v>
      </c>
      <c r="C24" s="179">
        <v>421</v>
      </c>
      <c r="D24" s="179">
        <v>430</v>
      </c>
    </row>
    <row r="25" spans="1:4" x14ac:dyDescent="0.25">
      <c r="A25" s="179" t="s">
        <v>24</v>
      </c>
      <c r="B25" s="179" t="s">
        <v>100</v>
      </c>
      <c r="C25" s="179">
        <v>423</v>
      </c>
      <c r="D25" s="179">
        <v>428</v>
      </c>
    </row>
    <row r="26" spans="1:4" x14ac:dyDescent="0.25">
      <c r="A26" s="179" t="s">
        <v>24</v>
      </c>
      <c r="B26" s="179" t="s">
        <v>101</v>
      </c>
      <c r="C26" s="179">
        <v>409</v>
      </c>
      <c r="D26" s="179">
        <v>426</v>
      </c>
    </row>
    <row r="27" spans="1:4" x14ac:dyDescent="0.25">
      <c r="A27" s="179" t="s">
        <v>24</v>
      </c>
      <c r="B27" s="179" t="s">
        <v>102</v>
      </c>
      <c r="C27" s="179">
        <v>408</v>
      </c>
      <c r="D27" s="179">
        <v>423</v>
      </c>
    </row>
    <row r="28" spans="1:4" x14ac:dyDescent="0.25">
      <c r="A28" s="179" t="s">
        <v>24</v>
      </c>
      <c r="B28" s="179" t="s">
        <v>103</v>
      </c>
      <c r="C28" s="179">
        <v>408</v>
      </c>
      <c r="D28" s="179">
        <v>421</v>
      </c>
    </row>
    <row r="29" spans="1:4" x14ac:dyDescent="0.25">
      <c r="A29" s="179" t="s">
        <v>24</v>
      </c>
      <c r="B29" s="179" t="s">
        <v>104</v>
      </c>
      <c r="C29" s="179">
        <v>409</v>
      </c>
      <c r="D29" s="179">
        <v>418</v>
      </c>
    </row>
    <row r="30" spans="1:4" x14ac:dyDescent="0.25">
      <c r="A30" s="179" t="s">
        <v>506</v>
      </c>
      <c r="B30" s="179" t="s">
        <v>95</v>
      </c>
      <c r="C30" s="179">
        <v>409</v>
      </c>
      <c r="D30" s="179">
        <v>417</v>
      </c>
    </row>
    <row r="31" spans="1:4" x14ac:dyDescent="0.25">
      <c r="A31" s="179" t="s">
        <v>24</v>
      </c>
      <c r="B31" s="179" t="s">
        <v>96</v>
      </c>
      <c r="C31" s="179">
        <v>409</v>
      </c>
      <c r="D31" s="179">
        <v>416</v>
      </c>
    </row>
    <row r="32" spans="1:4" x14ac:dyDescent="0.25">
      <c r="A32" s="179" t="s">
        <v>24</v>
      </c>
      <c r="B32" s="179" t="s">
        <v>87</v>
      </c>
      <c r="C32" s="179">
        <v>413</v>
      </c>
      <c r="D32" s="179">
        <v>415</v>
      </c>
    </row>
    <row r="33" spans="1:4" x14ac:dyDescent="0.25">
      <c r="A33" s="179" t="s">
        <v>24</v>
      </c>
      <c r="B33" s="179" t="s">
        <v>88</v>
      </c>
      <c r="C33" s="179">
        <v>413</v>
      </c>
      <c r="D33" s="179">
        <v>414</v>
      </c>
    </row>
    <row r="34" spans="1:4" x14ac:dyDescent="0.25">
      <c r="A34" s="179" t="s">
        <v>24</v>
      </c>
      <c r="B34" s="179" t="s">
        <v>97</v>
      </c>
      <c r="C34" s="179">
        <v>414</v>
      </c>
      <c r="D34" s="179">
        <v>413</v>
      </c>
    </row>
    <row r="35" spans="1:4" x14ac:dyDescent="0.25">
      <c r="A35" s="179" t="s">
        <v>24</v>
      </c>
      <c r="B35" s="179" t="s">
        <v>98</v>
      </c>
      <c r="C35" s="179">
        <v>417</v>
      </c>
      <c r="D35" s="179">
        <v>413</v>
      </c>
    </row>
    <row r="36" spans="1:4" x14ac:dyDescent="0.25">
      <c r="A36" s="179" t="s">
        <v>24</v>
      </c>
      <c r="B36" s="179" t="s">
        <v>99</v>
      </c>
      <c r="C36" s="179">
        <v>412</v>
      </c>
      <c r="D36" s="179">
        <v>412</v>
      </c>
    </row>
    <row r="37" spans="1:4" x14ac:dyDescent="0.25">
      <c r="A37" s="179" t="s">
        <v>24</v>
      </c>
      <c r="B37" s="179" t="s">
        <v>100</v>
      </c>
      <c r="C37" s="179">
        <v>410</v>
      </c>
      <c r="D37" s="179">
        <v>411</v>
      </c>
    </row>
    <row r="38" spans="1:4" x14ac:dyDescent="0.25">
      <c r="A38" s="179" t="s">
        <v>24</v>
      </c>
      <c r="B38" s="179" t="s">
        <v>101</v>
      </c>
      <c r="C38" s="179">
        <v>411</v>
      </c>
      <c r="D38" s="179">
        <v>411</v>
      </c>
    </row>
    <row r="39" spans="1:4" x14ac:dyDescent="0.25">
      <c r="A39" s="179" t="s">
        <v>24</v>
      </c>
      <c r="B39" s="179" t="s">
        <v>102</v>
      </c>
      <c r="C39" s="179">
        <v>406</v>
      </c>
      <c r="D39" s="179">
        <v>411</v>
      </c>
    </row>
    <row r="40" spans="1:4" x14ac:dyDescent="0.25">
      <c r="A40" s="179" t="s">
        <v>24</v>
      </c>
      <c r="B40" s="179" t="s">
        <v>103</v>
      </c>
      <c r="C40" s="179">
        <v>404</v>
      </c>
      <c r="D40" s="179">
        <v>411</v>
      </c>
    </row>
    <row r="41" spans="1:4" x14ac:dyDescent="0.25">
      <c r="A41" s="179" t="s">
        <v>24</v>
      </c>
      <c r="B41" s="179" t="s">
        <v>104</v>
      </c>
      <c r="C41" s="179">
        <v>399</v>
      </c>
      <c r="D41" s="179">
        <v>410</v>
      </c>
    </row>
    <row r="42" spans="1:4" x14ac:dyDescent="0.25">
      <c r="A42" s="179" t="s">
        <v>507</v>
      </c>
      <c r="B42" s="179" t="s">
        <v>95</v>
      </c>
      <c r="C42" s="179">
        <v>396</v>
      </c>
      <c r="D42" s="179">
        <v>409</v>
      </c>
    </row>
    <row r="43" spans="1:4" x14ac:dyDescent="0.25">
      <c r="A43" s="179" t="s">
        <v>24</v>
      </c>
      <c r="B43" s="179" t="s">
        <v>96</v>
      </c>
      <c r="C43" s="179">
        <v>397</v>
      </c>
      <c r="D43" s="179">
        <v>408</v>
      </c>
    </row>
    <row r="44" spans="1:4" x14ac:dyDescent="0.25">
      <c r="A44" s="179" t="s">
        <v>24</v>
      </c>
      <c r="B44" s="179" t="s">
        <v>87</v>
      </c>
      <c r="C44" s="179">
        <v>402</v>
      </c>
      <c r="D44" s="179">
        <v>407</v>
      </c>
    </row>
    <row r="45" spans="1:4" x14ac:dyDescent="0.25">
      <c r="A45" s="179" t="s">
        <v>24</v>
      </c>
      <c r="B45" s="179" t="s">
        <v>88</v>
      </c>
      <c r="C45" s="179">
        <v>401</v>
      </c>
      <c r="D45" s="179">
        <v>406</v>
      </c>
    </row>
    <row r="46" spans="1:4" x14ac:dyDescent="0.25">
      <c r="A46" s="179" t="s">
        <v>24</v>
      </c>
      <c r="B46" s="179" t="s">
        <v>97</v>
      </c>
      <c r="C46" s="179">
        <v>402</v>
      </c>
      <c r="D46" s="179">
        <v>405</v>
      </c>
    </row>
    <row r="47" spans="1:4" x14ac:dyDescent="0.25">
      <c r="A47" s="179" t="s">
        <v>24</v>
      </c>
      <c r="B47" s="179" t="s">
        <v>98</v>
      </c>
      <c r="C47" s="179">
        <v>401</v>
      </c>
      <c r="D47" s="179">
        <v>403</v>
      </c>
    </row>
    <row r="48" spans="1:4" x14ac:dyDescent="0.25">
      <c r="A48" s="179" t="s">
        <v>24</v>
      </c>
      <c r="B48" s="179" t="s">
        <v>99</v>
      </c>
      <c r="C48" s="179">
        <v>406</v>
      </c>
      <c r="D48" s="179">
        <v>403</v>
      </c>
    </row>
    <row r="49" spans="1:4" x14ac:dyDescent="0.25">
      <c r="A49" s="179" t="s">
        <v>24</v>
      </c>
      <c r="B49" s="179" t="s">
        <v>100</v>
      </c>
      <c r="C49" s="179">
        <v>404</v>
      </c>
      <c r="D49" s="179">
        <v>402</v>
      </c>
    </row>
    <row r="50" spans="1:4" x14ac:dyDescent="0.25">
      <c r="A50" s="179" t="s">
        <v>24</v>
      </c>
      <c r="B50" s="179" t="s">
        <v>101</v>
      </c>
      <c r="C50" s="179">
        <v>393</v>
      </c>
      <c r="D50" s="179">
        <v>401</v>
      </c>
    </row>
    <row r="51" spans="1:4" x14ac:dyDescent="0.25">
      <c r="A51" s="179" t="s">
        <v>24</v>
      </c>
      <c r="B51" s="179" t="s">
        <v>102</v>
      </c>
      <c r="C51" s="179">
        <v>394</v>
      </c>
      <c r="D51" s="179">
        <v>400</v>
      </c>
    </row>
    <row r="52" spans="1:4" x14ac:dyDescent="0.25">
      <c r="A52" s="179" t="s">
        <v>24</v>
      </c>
      <c r="B52" s="179" t="s">
        <v>103</v>
      </c>
      <c r="C52" s="179">
        <v>395</v>
      </c>
      <c r="D52" s="179">
        <v>399</v>
      </c>
    </row>
    <row r="53" spans="1:4" x14ac:dyDescent="0.25">
      <c r="A53" s="179" t="s">
        <v>24</v>
      </c>
      <c r="B53" s="179" t="s">
        <v>104</v>
      </c>
      <c r="C53" s="179">
        <v>394</v>
      </c>
      <c r="D53" s="179">
        <v>399</v>
      </c>
    </row>
    <row r="54" spans="1:4" x14ac:dyDescent="0.25">
      <c r="A54" s="179" t="s">
        <v>508</v>
      </c>
      <c r="B54" s="179" t="s">
        <v>95</v>
      </c>
      <c r="C54" s="179">
        <v>395</v>
      </c>
      <c r="D54" s="179">
        <v>399</v>
      </c>
    </row>
    <row r="55" spans="1:4" x14ac:dyDescent="0.25">
      <c r="A55" s="179" t="s">
        <v>24</v>
      </c>
      <c r="B55" s="179" t="s">
        <v>96</v>
      </c>
      <c r="C55" s="179">
        <v>393</v>
      </c>
      <c r="D55" s="179">
        <v>398</v>
      </c>
    </row>
    <row r="56" spans="1:4" x14ac:dyDescent="0.25">
      <c r="A56" s="179" t="s">
        <v>24</v>
      </c>
      <c r="B56" s="179" t="s">
        <v>87</v>
      </c>
      <c r="C56" s="179">
        <v>394</v>
      </c>
      <c r="D56" s="179">
        <v>398</v>
      </c>
    </row>
    <row r="57" spans="1:4" x14ac:dyDescent="0.25">
      <c r="A57" s="179" t="s">
        <v>24</v>
      </c>
      <c r="B57" s="179" t="s">
        <v>88</v>
      </c>
      <c r="C57" s="179">
        <v>390</v>
      </c>
      <c r="D57" s="179">
        <v>397</v>
      </c>
    </row>
    <row r="58" spans="1:4" x14ac:dyDescent="0.25">
      <c r="A58" s="179" t="s">
        <v>24</v>
      </c>
      <c r="B58" s="179" t="s">
        <v>97</v>
      </c>
      <c r="C58" s="179">
        <v>391</v>
      </c>
      <c r="D58" s="179">
        <v>396</v>
      </c>
    </row>
    <row r="59" spans="1:4" x14ac:dyDescent="0.25">
      <c r="A59" s="179" t="s">
        <v>24</v>
      </c>
      <c r="B59" s="179" t="s">
        <v>98</v>
      </c>
      <c r="C59" s="179">
        <v>393</v>
      </c>
      <c r="D59" s="179">
        <v>395</v>
      </c>
    </row>
    <row r="60" spans="1:4" x14ac:dyDescent="0.25">
      <c r="A60" s="179" t="s">
        <v>24</v>
      </c>
      <c r="B60" s="179" t="s">
        <v>99</v>
      </c>
      <c r="C60" s="179">
        <v>394</v>
      </c>
      <c r="D60" s="179">
        <v>394</v>
      </c>
    </row>
    <row r="61" spans="1:4" x14ac:dyDescent="0.25">
      <c r="A61" s="179" t="s">
        <v>24</v>
      </c>
      <c r="B61" s="179" t="s">
        <v>100</v>
      </c>
      <c r="C61" s="179">
        <v>396</v>
      </c>
      <c r="D61" s="179">
        <v>394</v>
      </c>
    </row>
    <row r="62" spans="1:4" x14ac:dyDescent="0.25">
      <c r="A62" s="179" t="s">
        <v>24</v>
      </c>
      <c r="B62" s="179" t="s">
        <v>101</v>
      </c>
      <c r="C62" s="179">
        <v>388</v>
      </c>
      <c r="D62" s="179">
        <v>393</v>
      </c>
    </row>
    <row r="63" spans="1:4" x14ac:dyDescent="0.25">
      <c r="A63" s="179" t="s">
        <v>24</v>
      </c>
      <c r="B63" s="179" t="s">
        <v>102</v>
      </c>
      <c r="C63" s="179">
        <v>389</v>
      </c>
      <c r="D63" s="179">
        <v>393</v>
      </c>
    </row>
    <row r="64" spans="1:4" x14ac:dyDescent="0.25">
      <c r="A64" s="179" t="s">
        <v>24</v>
      </c>
      <c r="B64" s="179" t="s">
        <v>103</v>
      </c>
      <c r="C64" s="179">
        <v>387</v>
      </c>
      <c r="D64" s="179">
        <v>392</v>
      </c>
    </row>
    <row r="65" spans="1:4" x14ac:dyDescent="0.25">
      <c r="A65" s="179" t="s">
        <v>24</v>
      </c>
      <c r="B65" s="179" t="s">
        <v>104</v>
      </c>
      <c r="C65" s="179">
        <v>390</v>
      </c>
      <c r="D65" s="179">
        <v>392</v>
      </c>
    </row>
    <row r="66" spans="1:4" x14ac:dyDescent="0.25">
      <c r="A66" s="179" t="s">
        <v>694</v>
      </c>
      <c r="B66" s="179" t="s">
        <v>95</v>
      </c>
      <c r="C66" s="179">
        <v>389</v>
      </c>
      <c r="D66" s="179">
        <v>391</v>
      </c>
    </row>
    <row r="67" spans="1:4" x14ac:dyDescent="0.25">
      <c r="A67" s="179" t="s">
        <v>24</v>
      </c>
      <c r="B67" s="179" t="s">
        <v>96</v>
      </c>
      <c r="C67" s="179">
        <v>387</v>
      </c>
      <c r="D67" s="179">
        <v>391</v>
      </c>
    </row>
    <row r="68" spans="1:4" x14ac:dyDescent="0.25">
      <c r="A68" s="179" t="s">
        <v>24</v>
      </c>
      <c r="B68" s="179" t="s">
        <v>87</v>
      </c>
      <c r="C68" s="179">
        <v>386</v>
      </c>
      <c r="D68" s="179">
        <v>390</v>
      </c>
    </row>
    <row r="69" spans="1:4" x14ac:dyDescent="0.25">
      <c r="A69" s="179" t="s">
        <v>24</v>
      </c>
      <c r="B69" s="179" t="s">
        <v>88</v>
      </c>
      <c r="C69" s="179">
        <v>386</v>
      </c>
      <c r="D69" s="179">
        <v>390</v>
      </c>
    </row>
    <row r="70" spans="1:4" x14ac:dyDescent="0.25">
      <c r="A70" s="179" t="s">
        <v>24</v>
      </c>
      <c r="B70" s="179" t="s">
        <v>97</v>
      </c>
      <c r="C70" s="179">
        <v>388</v>
      </c>
      <c r="D70" s="179">
        <v>389</v>
      </c>
    </row>
    <row r="71" spans="1:4" x14ac:dyDescent="0.25">
      <c r="A71" s="179" t="s">
        <v>24</v>
      </c>
      <c r="B71" s="179" t="s">
        <v>98</v>
      </c>
      <c r="C71" s="179">
        <v>389</v>
      </c>
      <c r="D71" s="179">
        <v>389</v>
      </c>
    </row>
    <row r="72" spans="1:4" x14ac:dyDescent="0.25">
      <c r="A72" s="179" t="s">
        <v>24</v>
      </c>
      <c r="B72" s="179" t="s">
        <v>99</v>
      </c>
      <c r="C72" s="179">
        <v>389</v>
      </c>
      <c r="D72" s="179">
        <v>389</v>
      </c>
    </row>
    <row r="73" spans="1:4" x14ac:dyDescent="0.25">
      <c r="A73" s="179" t="s">
        <v>24</v>
      </c>
      <c r="B73" s="179" t="s">
        <v>100</v>
      </c>
      <c r="C73" s="179">
        <v>388</v>
      </c>
      <c r="D73" s="179">
        <v>388</v>
      </c>
    </row>
    <row r="74" spans="1:4" x14ac:dyDescent="0.25">
      <c r="A74" s="179" t="s">
        <v>24</v>
      </c>
      <c r="B74" s="179" t="s">
        <v>101</v>
      </c>
      <c r="C74" s="179">
        <v>381</v>
      </c>
      <c r="D74" s="179">
        <v>387</v>
      </c>
    </row>
    <row r="75" spans="1:4" x14ac:dyDescent="0.25">
      <c r="A75" s="179" t="s">
        <v>24</v>
      </c>
      <c r="B75" s="179" t="s">
        <v>102</v>
      </c>
      <c r="C75" s="179">
        <v>385</v>
      </c>
      <c r="D75" s="179">
        <v>387</v>
      </c>
    </row>
    <row r="76" spans="1:4" x14ac:dyDescent="0.25">
      <c r="A76" s="179" t="s">
        <v>24</v>
      </c>
      <c r="B76" s="179" t="s">
        <v>103</v>
      </c>
      <c r="C76" s="179">
        <v>387</v>
      </c>
      <c r="D76" s="179">
        <v>387</v>
      </c>
    </row>
    <row r="77" spans="1:4" x14ac:dyDescent="0.25">
      <c r="A77" s="179" t="s">
        <v>24</v>
      </c>
      <c r="B77" s="179" t="s">
        <v>104</v>
      </c>
      <c r="C77" s="179">
        <v>386</v>
      </c>
      <c r="D77" s="179">
        <v>387</v>
      </c>
    </row>
    <row r="78" spans="1:4" x14ac:dyDescent="0.25">
      <c r="A78" s="179" t="s">
        <v>695</v>
      </c>
      <c r="B78" s="179" t="s">
        <v>95</v>
      </c>
      <c r="C78" s="179">
        <v>388</v>
      </c>
      <c r="D78" s="179">
        <v>387</v>
      </c>
    </row>
    <row r="79" spans="1:4" x14ac:dyDescent="0.25">
      <c r="A79" s="179" t="s">
        <v>24</v>
      </c>
      <c r="B79" s="179" t="s">
        <v>96</v>
      </c>
      <c r="C79" s="179">
        <v>387</v>
      </c>
      <c r="D79" s="179">
        <v>387</v>
      </c>
    </row>
    <row r="80" spans="1:4" x14ac:dyDescent="0.25">
      <c r="A80" s="179" t="s">
        <v>24</v>
      </c>
      <c r="B80" s="179" t="s">
        <v>87</v>
      </c>
      <c r="C80" s="179">
        <v>390</v>
      </c>
      <c r="D80" s="179">
        <v>387</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I14"/>
  <sheetViews>
    <sheetView workbookViewId="0">
      <selection activeCell="A4" sqref="A4:B4"/>
    </sheetView>
  </sheetViews>
  <sheetFormatPr baseColWidth="10" defaultRowHeight="15" x14ac:dyDescent="0.25"/>
  <cols>
    <col min="1" max="1" width="11.42578125" style="102"/>
    <col min="2" max="2" width="15.28515625" style="102" bestFit="1" customWidth="1"/>
    <col min="3" max="3" width="11.42578125" style="102"/>
    <col min="4" max="4" width="14.28515625" style="102" bestFit="1" customWidth="1"/>
    <col min="5" max="8" width="15.28515625" style="102" bestFit="1" customWidth="1"/>
    <col min="9" max="9" width="14" style="102" customWidth="1"/>
    <col min="10" max="16384" width="11.42578125" style="102"/>
  </cols>
  <sheetData>
    <row r="1" spans="1:9" x14ac:dyDescent="0.25">
      <c r="A1" s="47" t="s">
        <v>1284</v>
      </c>
    </row>
    <row r="2" spans="1:9" x14ac:dyDescent="0.25">
      <c r="A2" s="106" t="s">
        <v>512</v>
      </c>
    </row>
    <row r="3" spans="1:9" x14ac:dyDescent="0.25">
      <c r="A3" s="106" t="s">
        <v>520</v>
      </c>
    </row>
    <row r="4" spans="1:9" x14ac:dyDescent="0.25">
      <c r="A4" s="292" t="s">
        <v>1327</v>
      </c>
      <c r="B4" s="292"/>
    </row>
    <row r="6" spans="1:9" ht="38.25" x14ac:dyDescent="0.25">
      <c r="A6" s="111" t="s">
        <v>575</v>
      </c>
      <c r="B6" s="111" t="s">
        <v>307</v>
      </c>
      <c r="C6" s="111" t="s">
        <v>5</v>
      </c>
      <c r="D6" s="111" t="s">
        <v>563</v>
      </c>
      <c r="E6" s="111" t="s">
        <v>564</v>
      </c>
      <c r="F6" s="111" t="s">
        <v>565</v>
      </c>
      <c r="G6" s="111" t="s">
        <v>566</v>
      </c>
      <c r="H6" s="111" t="s">
        <v>567</v>
      </c>
      <c r="I6" s="111" t="s">
        <v>568</v>
      </c>
    </row>
    <row r="7" spans="1:9" x14ac:dyDescent="0.25">
      <c r="A7" s="112" t="s">
        <v>569</v>
      </c>
      <c r="B7" s="117">
        <v>10642543</v>
      </c>
      <c r="C7" s="114">
        <v>0.1965299660775045</v>
      </c>
      <c r="D7" s="117">
        <v>760324</v>
      </c>
      <c r="E7" s="117">
        <v>3393652</v>
      </c>
      <c r="F7" s="117">
        <v>3366037</v>
      </c>
      <c r="G7" s="117">
        <v>2268187</v>
      </c>
      <c r="H7" s="117">
        <v>848483</v>
      </c>
      <c r="I7" s="117">
        <v>5860</v>
      </c>
    </row>
    <row r="8" spans="1:9" x14ac:dyDescent="0.25">
      <c r="A8" s="112" t="s">
        <v>570</v>
      </c>
      <c r="B8" s="117">
        <v>17141160</v>
      </c>
      <c r="C8" s="114">
        <v>0.31653633847935375</v>
      </c>
      <c r="D8" s="117">
        <v>509282</v>
      </c>
      <c r="E8" s="117">
        <v>3928808</v>
      </c>
      <c r="F8" s="117">
        <v>5890299</v>
      </c>
      <c r="G8" s="117">
        <v>4663810</v>
      </c>
      <c r="H8" s="117">
        <v>2133768</v>
      </c>
      <c r="I8" s="117">
        <v>15193</v>
      </c>
    </row>
    <row r="9" spans="1:9" x14ac:dyDescent="0.25">
      <c r="A9" s="112" t="s">
        <v>571</v>
      </c>
      <c r="B9" s="117">
        <v>9818858</v>
      </c>
      <c r="C9" s="114">
        <v>0.18131942992007019</v>
      </c>
      <c r="D9" s="117">
        <v>175622</v>
      </c>
      <c r="E9" s="117">
        <v>1674411</v>
      </c>
      <c r="F9" s="117">
        <v>2924893</v>
      </c>
      <c r="G9" s="117">
        <v>2690870</v>
      </c>
      <c r="H9" s="117">
        <v>2346435</v>
      </c>
      <c r="I9" s="117">
        <v>6627</v>
      </c>
    </row>
    <row r="10" spans="1:9" x14ac:dyDescent="0.25">
      <c r="A10" s="112" t="s">
        <v>572</v>
      </c>
      <c r="B10" s="117">
        <v>4522674</v>
      </c>
      <c r="C10" s="114">
        <v>8.3517723893585541E-2</v>
      </c>
      <c r="D10" s="117">
        <v>28265</v>
      </c>
      <c r="E10" s="117">
        <v>423570</v>
      </c>
      <c r="F10" s="117">
        <v>829881</v>
      </c>
      <c r="G10" s="117">
        <v>1103814</v>
      </c>
      <c r="H10" s="117">
        <v>2135031</v>
      </c>
      <c r="I10" s="117">
        <v>2113</v>
      </c>
    </row>
    <row r="11" spans="1:9" x14ac:dyDescent="0.25">
      <c r="A11" s="112" t="s">
        <v>573</v>
      </c>
      <c r="B11" s="117">
        <v>1741491</v>
      </c>
      <c r="C11" s="114">
        <v>3.2159152859826769E-2</v>
      </c>
      <c r="D11" s="117">
        <v>8596</v>
      </c>
      <c r="E11" s="117">
        <v>93829</v>
      </c>
      <c r="F11" s="117">
        <v>172158</v>
      </c>
      <c r="G11" s="117">
        <v>308999</v>
      </c>
      <c r="H11" s="117">
        <v>1155275</v>
      </c>
      <c r="I11" s="117">
        <v>2634</v>
      </c>
    </row>
    <row r="12" spans="1:9" x14ac:dyDescent="0.25">
      <c r="A12" s="112" t="s">
        <v>574</v>
      </c>
      <c r="B12" s="117">
        <v>3635960</v>
      </c>
      <c r="C12" s="114">
        <v>6.7143265990014162E-2</v>
      </c>
      <c r="D12" s="117">
        <v>247879</v>
      </c>
      <c r="E12" s="117">
        <v>880364</v>
      </c>
      <c r="F12" s="117">
        <v>1525153</v>
      </c>
      <c r="G12" s="117">
        <v>679018</v>
      </c>
      <c r="H12" s="117">
        <v>292305</v>
      </c>
      <c r="I12" s="117">
        <v>11241</v>
      </c>
    </row>
    <row r="13" spans="1:9" x14ac:dyDescent="0.25">
      <c r="A13" s="112" t="s">
        <v>568</v>
      </c>
      <c r="B13" s="117">
        <v>6649580</v>
      </c>
      <c r="C13" s="114">
        <v>0.12279412277964509</v>
      </c>
      <c r="D13" s="117">
        <v>106553</v>
      </c>
      <c r="E13" s="117">
        <v>960162</v>
      </c>
      <c r="F13" s="117">
        <v>939547</v>
      </c>
      <c r="G13" s="117">
        <v>1874152</v>
      </c>
      <c r="H13" s="117">
        <v>2764167</v>
      </c>
      <c r="I13" s="117">
        <v>4999</v>
      </c>
    </row>
    <row r="14" spans="1:9" x14ac:dyDescent="0.25">
      <c r="A14" s="115" t="s">
        <v>307</v>
      </c>
      <c r="B14" s="116">
        <v>54152266</v>
      </c>
      <c r="C14" s="116">
        <v>1</v>
      </c>
      <c r="D14" s="116">
        <v>1836521</v>
      </c>
      <c r="E14" s="116">
        <v>11354796</v>
      </c>
      <c r="F14" s="116">
        <v>15647968</v>
      </c>
      <c r="G14" s="116">
        <v>13588850</v>
      </c>
      <c r="H14" s="116">
        <v>11675464</v>
      </c>
      <c r="I14" s="116">
        <v>48667</v>
      </c>
    </row>
  </sheetData>
  <mergeCells count="1">
    <mergeCell ref="A4:B4"/>
  </mergeCells>
  <hyperlinks>
    <hyperlink ref="A4:B4" location="Índice!A1" display="Regresar al Índic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B24"/>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1384</v>
      </c>
    </row>
    <row r="2" spans="1:2" x14ac:dyDescent="0.25">
      <c r="A2" s="179" t="s">
        <v>798</v>
      </c>
    </row>
    <row r="3" spans="1:2" x14ac:dyDescent="0.25">
      <c r="A3" s="292" t="s">
        <v>1327</v>
      </c>
      <c r="B3" s="292"/>
    </row>
    <row r="5" spans="1:2" x14ac:dyDescent="0.25">
      <c r="A5" s="179" t="s">
        <v>114</v>
      </c>
      <c r="B5" s="179" t="s">
        <v>715</v>
      </c>
    </row>
    <row r="6" spans="1:2" x14ac:dyDescent="0.25">
      <c r="A6" s="179" t="s">
        <v>143</v>
      </c>
      <c r="B6" s="181">
        <v>0.4</v>
      </c>
    </row>
    <row r="7" spans="1:2" x14ac:dyDescent="0.25">
      <c r="A7" s="179" t="s">
        <v>138</v>
      </c>
      <c r="B7" s="181">
        <v>0.9</v>
      </c>
    </row>
    <row r="8" spans="1:2" x14ac:dyDescent="0.25">
      <c r="A8" s="179" t="s">
        <v>120</v>
      </c>
      <c r="B8" s="181">
        <v>0.9</v>
      </c>
    </row>
    <row r="9" spans="1:2" x14ac:dyDescent="0.25">
      <c r="A9" s="179" t="s">
        <v>122</v>
      </c>
      <c r="B9" s="181">
        <v>0.9</v>
      </c>
    </row>
    <row r="10" spans="1:2" x14ac:dyDescent="0.25">
      <c r="A10" s="179" t="s">
        <v>136</v>
      </c>
      <c r="B10" s="181">
        <v>1.2</v>
      </c>
    </row>
    <row r="11" spans="1:2" x14ac:dyDescent="0.25">
      <c r="A11" s="179" t="s">
        <v>134</v>
      </c>
      <c r="B11" s="181">
        <v>1.4</v>
      </c>
    </row>
    <row r="12" spans="1:2" x14ac:dyDescent="0.25">
      <c r="A12" s="179" t="s">
        <v>53</v>
      </c>
      <c r="B12" s="181">
        <v>2.1</v>
      </c>
    </row>
    <row r="13" spans="1:2" x14ac:dyDescent="0.25">
      <c r="A13" s="179" t="s">
        <v>128</v>
      </c>
      <c r="B13" s="181">
        <v>2.7</v>
      </c>
    </row>
    <row r="14" spans="1:2" x14ac:dyDescent="0.25">
      <c r="A14" s="179" t="s">
        <v>124</v>
      </c>
      <c r="B14" s="181">
        <v>2.9</v>
      </c>
    </row>
    <row r="15" spans="1:2" x14ac:dyDescent="0.25">
      <c r="A15" s="179" t="s">
        <v>139</v>
      </c>
      <c r="B15" s="181">
        <v>3.6</v>
      </c>
    </row>
    <row r="16" spans="1:2" x14ac:dyDescent="0.25">
      <c r="A16" s="179" t="s">
        <v>171</v>
      </c>
      <c r="B16" s="181">
        <v>4.5</v>
      </c>
    </row>
    <row r="17" spans="1:2" x14ac:dyDescent="0.25">
      <c r="A17" s="179" t="s">
        <v>142</v>
      </c>
      <c r="B17" s="181">
        <v>5.6</v>
      </c>
    </row>
    <row r="18" spans="1:2" x14ac:dyDescent="0.25">
      <c r="A18" s="179" t="s">
        <v>121</v>
      </c>
      <c r="B18" s="181">
        <v>5.8</v>
      </c>
    </row>
    <row r="19" spans="1:2" x14ac:dyDescent="0.25">
      <c r="A19" s="179" t="s">
        <v>94</v>
      </c>
      <c r="B19" s="181">
        <v>6.3</v>
      </c>
    </row>
    <row r="20" spans="1:2" x14ac:dyDescent="0.25">
      <c r="A20" s="179" t="s">
        <v>116</v>
      </c>
      <c r="B20" s="181">
        <v>6.7</v>
      </c>
    </row>
    <row r="21" spans="1:2" x14ac:dyDescent="0.25">
      <c r="A21" s="179" t="s">
        <v>126</v>
      </c>
      <c r="B21" s="181">
        <v>7</v>
      </c>
    </row>
    <row r="22" spans="1:2" x14ac:dyDescent="0.25">
      <c r="A22" s="179" t="s">
        <v>117</v>
      </c>
      <c r="B22" s="181">
        <v>9.4</v>
      </c>
    </row>
    <row r="23" spans="1:2" x14ac:dyDescent="0.25">
      <c r="A23" s="179" t="s">
        <v>133</v>
      </c>
      <c r="B23" s="181">
        <v>12.2</v>
      </c>
    </row>
    <row r="24" spans="1:2" x14ac:dyDescent="0.25">
      <c r="A24" s="179" t="s">
        <v>118</v>
      </c>
      <c r="B24" s="181">
        <v>18.3</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M80"/>
  <sheetViews>
    <sheetView workbookViewId="0">
      <selection activeCell="A2" sqref="A2"/>
    </sheetView>
  </sheetViews>
  <sheetFormatPr baseColWidth="10" defaultColWidth="9.140625" defaultRowHeight="15" x14ac:dyDescent="0.25"/>
  <cols>
    <col min="1" max="16384" width="9.140625" style="179"/>
  </cols>
  <sheetData>
    <row r="1" spans="1:13" x14ac:dyDescent="0.25">
      <c r="A1" s="179" t="s">
        <v>1383</v>
      </c>
    </row>
    <row r="2" spans="1:13" x14ac:dyDescent="0.25">
      <c r="A2" s="179" t="s">
        <v>798</v>
      </c>
    </row>
    <row r="3" spans="1:13" x14ac:dyDescent="0.25">
      <c r="A3" s="292" t="s">
        <v>1327</v>
      </c>
      <c r="B3" s="292"/>
    </row>
    <row r="5" spans="1:13" x14ac:dyDescent="0.25">
      <c r="A5" s="179" t="s">
        <v>302</v>
      </c>
      <c r="B5" s="179" t="s">
        <v>692</v>
      </c>
      <c r="C5" s="179" t="s">
        <v>815</v>
      </c>
      <c r="D5" s="179" t="s">
        <v>713</v>
      </c>
      <c r="G5" s="179" t="s">
        <v>87</v>
      </c>
      <c r="H5" s="179" t="s">
        <v>96</v>
      </c>
      <c r="I5" s="179" t="s">
        <v>801</v>
      </c>
      <c r="J5" s="179" t="s">
        <v>802</v>
      </c>
      <c r="K5" s="179" t="s">
        <v>803</v>
      </c>
      <c r="L5" s="179" t="s">
        <v>804</v>
      </c>
      <c r="M5" s="179" t="s">
        <v>805</v>
      </c>
    </row>
    <row r="6" spans="1:13" x14ac:dyDescent="0.25">
      <c r="A6" s="179" t="s">
        <v>504</v>
      </c>
      <c r="B6" s="179" t="s">
        <v>95</v>
      </c>
      <c r="C6" s="205">
        <v>132542</v>
      </c>
      <c r="D6" s="205">
        <v>125560</v>
      </c>
      <c r="G6" s="205">
        <v>198109</v>
      </c>
      <c r="H6" s="205">
        <v>195633</v>
      </c>
      <c r="I6" s="205">
        <v>175854</v>
      </c>
      <c r="J6" s="179">
        <v>12.7</v>
      </c>
      <c r="K6" s="179">
        <v>11.7</v>
      </c>
      <c r="L6" s="205">
        <v>190170</v>
      </c>
      <c r="M6" s="205">
        <v>188315</v>
      </c>
    </row>
    <row r="7" spans="1:13" x14ac:dyDescent="0.25">
      <c r="A7" s="179" t="s">
        <v>24</v>
      </c>
      <c r="B7" s="179" t="s">
        <v>96</v>
      </c>
      <c r="C7" s="205">
        <v>132003</v>
      </c>
      <c r="D7" s="205">
        <v>126180</v>
      </c>
    </row>
    <row r="8" spans="1:13" x14ac:dyDescent="0.25">
      <c r="A8" s="179" t="s">
        <v>24</v>
      </c>
      <c r="B8" s="179" t="s">
        <v>87</v>
      </c>
      <c r="C8" s="205">
        <v>134911</v>
      </c>
      <c r="D8" s="205">
        <v>126844</v>
      </c>
    </row>
    <row r="9" spans="1:13" x14ac:dyDescent="0.25">
      <c r="A9" s="179" t="s">
        <v>24</v>
      </c>
      <c r="B9" s="179" t="s">
        <v>88</v>
      </c>
      <c r="C9" s="205">
        <v>135436</v>
      </c>
      <c r="D9" s="205">
        <v>127707</v>
      </c>
    </row>
    <row r="10" spans="1:13" x14ac:dyDescent="0.25">
      <c r="A10" s="179" t="s">
        <v>24</v>
      </c>
      <c r="B10" s="179" t="s">
        <v>97</v>
      </c>
      <c r="C10" s="205">
        <v>137183</v>
      </c>
      <c r="D10" s="205">
        <v>128808</v>
      </c>
    </row>
    <row r="11" spans="1:13" x14ac:dyDescent="0.25">
      <c r="A11" s="179" t="s">
        <v>24</v>
      </c>
      <c r="B11" s="179" t="s">
        <v>98</v>
      </c>
      <c r="C11" s="205">
        <v>137311</v>
      </c>
      <c r="D11" s="205">
        <v>129765</v>
      </c>
    </row>
    <row r="12" spans="1:13" x14ac:dyDescent="0.25">
      <c r="A12" s="179" t="s">
        <v>24</v>
      </c>
      <c r="B12" s="179" t="s">
        <v>99</v>
      </c>
      <c r="C12" s="205">
        <v>135598</v>
      </c>
      <c r="D12" s="205">
        <v>130719</v>
      </c>
    </row>
    <row r="13" spans="1:13" x14ac:dyDescent="0.25">
      <c r="A13" s="179" t="s">
        <v>24</v>
      </c>
      <c r="B13" s="179" t="s">
        <v>100</v>
      </c>
      <c r="C13" s="205">
        <v>135693</v>
      </c>
      <c r="D13" s="205">
        <v>131835</v>
      </c>
    </row>
    <row r="14" spans="1:13" x14ac:dyDescent="0.25">
      <c r="A14" s="179" t="s">
        <v>24</v>
      </c>
      <c r="B14" s="179" t="s">
        <v>101</v>
      </c>
      <c r="C14" s="205">
        <v>135379</v>
      </c>
      <c r="D14" s="205">
        <v>132891</v>
      </c>
    </row>
    <row r="15" spans="1:13" x14ac:dyDescent="0.25">
      <c r="A15" s="179" t="s">
        <v>24</v>
      </c>
      <c r="B15" s="179" t="s">
        <v>102</v>
      </c>
      <c r="C15" s="205">
        <v>137228</v>
      </c>
      <c r="D15" s="205">
        <v>133881</v>
      </c>
    </row>
    <row r="16" spans="1:13" x14ac:dyDescent="0.25">
      <c r="A16" s="179" t="s">
        <v>24</v>
      </c>
      <c r="B16" s="179" t="s">
        <v>103</v>
      </c>
      <c r="C16" s="205">
        <v>136598</v>
      </c>
      <c r="D16" s="205">
        <v>134732</v>
      </c>
    </row>
    <row r="17" spans="1:4" x14ac:dyDescent="0.25">
      <c r="A17" s="179" t="s">
        <v>24</v>
      </c>
      <c r="B17" s="179" t="s">
        <v>104</v>
      </c>
      <c r="C17" s="205">
        <v>137134</v>
      </c>
      <c r="D17" s="205">
        <v>135585</v>
      </c>
    </row>
    <row r="18" spans="1:4" x14ac:dyDescent="0.25">
      <c r="A18" s="179" t="s">
        <v>505</v>
      </c>
      <c r="B18" s="179" t="s">
        <v>95</v>
      </c>
      <c r="C18" s="205">
        <v>137068</v>
      </c>
      <c r="D18" s="205">
        <v>135962</v>
      </c>
    </row>
    <row r="19" spans="1:4" x14ac:dyDescent="0.25">
      <c r="A19" s="179" t="s">
        <v>24</v>
      </c>
      <c r="B19" s="179" t="s">
        <v>96</v>
      </c>
      <c r="C19" s="205">
        <v>138202</v>
      </c>
      <c r="D19" s="205">
        <v>136478</v>
      </c>
    </row>
    <row r="20" spans="1:4" x14ac:dyDescent="0.25">
      <c r="A20" s="179" t="s">
        <v>24</v>
      </c>
      <c r="B20" s="179" t="s">
        <v>87</v>
      </c>
      <c r="C20" s="205">
        <v>135755</v>
      </c>
      <c r="D20" s="205">
        <v>136549</v>
      </c>
    </row>
    <row r="21" spans="1:4" x14ac:dyDescent="0.25">
      <c r="A21" s="179" t="s">
        <v>24</v>
      </c>
      <c r="B21" s="179" t="s">
        <v>88</v>
      </c>
      <c r="C21" s="205">
        <v>135620</v>
      </c>
      <c r="D21" s="205">
        <v>136564</v>
      </c>
    </row>
    <row r="22" spans="1:4" x14ac:dyDescent="0.25">
      <c r="A22" s="179" t="s">
        <v>24</v>
      </c>
      <c r="B22" s="179" t="s">
        <v>97</v>
      </c>
      <c r="C22" s="205">
        <v>135760</v>
      </c>
      <c r="D22" s="205">
        <v>136446</v>
      </c>
    </row>
    <row r="23" spans="1:4" x14ac:dyDescent="0.25">
      <c r="A23" s="179" t="s">
        <v>24</v>
      </c>
      <c r="B23" s="179" t="s">
        <v>98</v>
      </c>
      <c r="C23" s="205">
        <v>135146</v>
      </c>
      <c r="D23" s="205">
        <v>136265</v>
      </c>
    </row>
    <row r="24" spans="1:4" x14ac:dyDescent="0.25">
      <c r="A24" s="179" t="s">
        <v>24</v>
      </c>
      <c r="B24" s="179" t="s">
        <v>99</v>
      </c>
      <c r="C24" s="205">
        <v>133261</v>
      </c>
      <c r="D24" s="205">
        <v>136070</v>
      </c>
    </row>
    <row r="25" spans="1:4" x14ac:dyDescent="0.25">
      <c r="A25" s="179" t="s">
        <v>24</v>
      </c>
      <c r="B25" s="179" t="s">
        <v>100</v>
      </c>
      <c r="C25" s="205">
        <v>136395</v>
      </c>
      <c r="D25" s="205">
        <v>136129</v>
      </c>
    </row>
    <row r="26" spans="1:4" x14ac:dyDescent="0.25">
      <c r="A26" s="179" t="s">
        <v>24</v>
      </c>
      <c r="B26" s="179" t="s">
        <v>101</v>
      </c>
      <c r="C26" s="205">
        <v>138072</v>
      </c>
      <c r="D26" s="205">
        <v>136353</v>
      </c>
    </row>
    <row r="27" spans="1:4" x14ac:dyDescent="0.25">
      <c r="A27" s="179" t="s">
        <v>24</v>
      </c>
      <c r="B27" s="179" t="s">
        <v>102</v>
      </c>
      <c r="C27" s="205">
        <v>138343</v>
      </c>
      <c r="D27" s="205">
        <v>136446</v>
      </c>
    </row>
    <row r="28" spans="1:4" x14ac:dyDescent="0.25">
      <c r="A28" s="179" t="s">
        <v>24</v>
      </c>
      <c r="B28" s="179" t="s">
        <v>103</v>
      </c>
      <c r="C28" s="205">
        <v>140999</v>
      </c>
      <c r="D28" s="205">
        <v>136813</v>
      </c>
    </row>
    <row r="29" spans="1:4" x14ac:dyDescent="0.25">
      <c r="A29" s="179" t="s">
        <v>24</v>
      </c>
      <c r="B29" s="179" t="s">
        <v>104</v>
      </c>
      <c r="C29" s="205">
        <v>138657</v>
      </c>
      <c r="D29" s="205">
        <v>136940</v>
      </c>
    </row>
    <row r="30" spans="1:4" x14ac:dyDescent="0.25">
      <c r="A30" s="179" t="s">
        <v>506</v>
      </c>
      <c r="B30" s="179" t="s">
        <v>95</v>
      </c>
      <c r="C30" s="205">
        <v>138297</v>
      </c>
      <c r="D30" s="205">
        <v>137042</v>
      </c>
    </row>
    <row r="31" spans="1:4" x14ac:dyDescent="0.25">
      <c r="A31" s="179" t="s">
        <v>24</v>
      </c>
      <c r="B31" s="179" t="s">
        <v>96</v>
      </c>
      <c r="C31" s="205">
        <v>135299</v>
      </c>
      <c r="D31" s="205">
        <v>136800</v>
      </c>
    </row>
    <row r="32" spans="1:4" x14ac:dyDescent="0.25">
      <c r="A32" s="179" t="s">
        <v>24</v>
      </c>
      <c r="B32" s="179" t="s">
        <v>87</v>
      </c>
      <c r="C32" s="205">
        <v>136376</v>
      </c>
      <c r="D32" s="205">
        <v>136852</v>
      </c>
    </row>
    <row r="33" spans="1:4" x14ac:dyDescent="0.25">
      <c r="A33" s="179" t="s">
        <v>24</v>
      </c>
      <c r="B33" s="179" t="s">
        <v>88</v>
      </c>
      <c r="C33" s="205">
        <v>137921</v>
      </c>
      <c r="D33" s="205">
        <v>137044</v>
      </c>
    </row>
    <row r="34" spans="1:4" x14ac:dyDescent="0.25">
      <c r="A34" s="179" t="s">
        <v>24</v>
      </c>
      <c r="B34" s="179" t="s">
        <v>97</v>
      </c>
      <c r="C34" s="205">
        <v>138944</v>
      </c>
      <c r="D34" s="205">
        <v>137309</v>
      </c>
    </row>
    <row r="35" spans="1:4" x14ac:dyDescent="0.25">
      <c r="A35" s="179" t="s">
        <v>24</v>
      </c>
      <c r="B35" s="179" t="s">
        <v>98</v>
      </c>
      <c r="C35" s="205">
        <v>141006</v>
      </c>
      <c r="D35" s="205">
        <v>137798</v>
      </c>
    </row>
    <row r="36" spans="1:4" x14ac:dyDescent="0.25">
      <c r="A36" s="179" t="s">
        <v>24</v>
      </c>
      <c r="B36" s="179" t="s">
        <v>99</v>
      </c>
      <c r="C36" s="205">
        <v>141101</v>
      </c>
      <c r="D36" s="205">
        <v>138451</v>
      </c>
    </row>
    <row r="37" spans="1:4" x14ac:dyDescent="0.25">
      <c r="A37" s="179" t="s">
        <v>24</v>
      </c>
      <c r="B37" s="179" t="s">
        <v>100</v>
      </c>
      <c r="C37" s="205">
        <v>140867</v>
      </c>
      <c r="D37" s="205">
        <v>138824</v>
      </c>
    </row>
    <row r="38" spans="1:4" x14ac:dyDescent="0.25">
      <c r="A38" s="179" t="s">
        <v>24</v>
      </c>
      <c r="B38" s="179" t="s">
        <v>101</v>
      </c>
      <c r="C38" s="205">
        <v>143124</v>
      </c>
      <c r="D38" s="205">
        <v>139244</v>
      </c>
    </row>
    <row r="39" spans="1:4" x14ac:dyDescent="0.25">
      <c r="A39" s="179" t="s">
        <v>24</v>
      </c>
      <c r="B39" s="179" t="s">
        <v>102</v>
      </c>
      <c r="C39" s="205">
        <v>145017</v>
      </c>
      <c r="D39" s="205">
        <v>139801</v>
      </c>
    </row>
    <row r="40" spans="1:4" x14ac:dyDescent="0.25">
      <c r="A40" s="179" t="s">
        <v>24</v>
      </c>
      <c r="B40" s="179" t="s">
        <v>103</v>
      </c>
      <c r="C40" s="205">
        <v>146837</v>
      </c>
      <c r="D40" s="205">
        <v>140287</v>
      </c>
    </row>
    <row r="41" spans="1:4" x14ac:dyDescent="0.25">
      <c r="A41" s="179" t="s">
        <v>24</v>
      </c>
      <c r="B41" s="179" t="s">
        <v>104</v>
      </c>
      <c r="C41" s="205">
        <v>148110</v>
      </c>
      <c r="D41" s="205">
        <v>141075</v>
      </c>
    </row>
    <row r="42" spans="1:4" x14ac:dyDescent="0.25">
      <c r="A42" s="179" t="s">
        <v>507</v>
      </c>
      <c r="B42" s="179" t="s">
        <v>95</v>
      </c>
      <c r="C42" s="205">
        <v>143355</v>
      </c>
      <c r="D42" s="205">
        <v>141496</v>
      </c>
    </row>
    <row r="43" spans="1:4" x14ac:dyDescent="0.25">
      <c r="A43" s="179" t="s">
        <v>24</v>
      </c>
      <c r="B43" s="179" t="s">
        <v>96</v>
      </c>
      <c r="C43" s="205">
        <v>144166</v>
      </c>
      <c r="D43" s="205">
        <v>142235</v>
      </c>
    </row>
    <row r="44" spans="1:4" x14ac:dyDescent="0.25">
      <c r="A44" s="179" t="s">
        <v>24</v>
      </c>
      <c r="B44" s="179" t="s">
        <v>87</v>
      </c>
      <c r="C44" s="205">
        <v>145207</v>
      </c>
      <c r="D44" s="205">
        <v>142971</v>
      </c>
    </row>
    <row r="45" spans="1:4" x14ac:dyDescent="0.25">
      <c r="A45" s="179" t="s">
        <v>24</v>
      </c>
      <c r="B45" s="179" t="s">
        <v>88</v>
      </c>
      <c r="C45" s="205">
        <v>147078</v>
      </c>
      <c r="D45" s="205">
        <v>143734</v>
      </c>
    </row>
    <row r="46" spans="1:4" x14ac:dyDescent="0.25">
      <c r="A46" s="179" t="s">
        <v>24</v>
      </c>
      <c r="B46" s="179" t="s">
        <v>97</v>
      </c>
      <c r="C46" s="205">
        <v>145950</v>
      </c>
      <c r="D46" s="205">
        <v>144318</v>
      </c>
    </row>
    <row r="47" spans="1:4" x14ac:dyDescent="0.25">
      <c r="A47" s="179" t="s">
        <v>24</v>
      </c>
      <c r="B47" s="179" t="s">
        <v>98</v>
      </c>
      <c r="C47" s="205">
        <v>148723</v>
      </c>
      <c r="D47" s="205">
        <v>144961</v>
      </c>
    </row>
    <row r="48" spans="1:4" x14ac:dyDescent="0.25">
      <c r="A48" s="179" t="s">
        <v>24</v>
      </c>
      <c r="B48" s="179" t="s">
        <v>99</v>
      </c>
      <c r="C48" s="205">
        <v>147632</v>
      </c>
      <c r="D48" s="205">
        <v>145506</v>
      </c>
    </row>
    <row r="49" spans="1:4" x14ac:dyDescent="0.25">
      <c r="A49" s="179" t="s">
        <v>24</v>
      </c>
      <c r="B49" s="179" t="s">
        <v>100</v>
      </c>
      <c r="C49" s="205">
        <v>152741</v>
      </c>
      <c r="D49" s="205">
        <v>146495</v>
      </c>
    </row>
    <row r="50" spans="1:4" x14ac:dyDescent="0.25">
      <c r="A50" s="179" t="s">
        <v>24</v>
      </c>
      <c r="B50" s="179" t="s">
        <v>101</v>
      </c>
      <c r="C50" s="205">
        <v>156454</v>
      </c>
      <c r="D50" s="205">
        <v>147606</v>
      </c>
    </row>
    <row r="51" spans="1:4" x14ac:dyDescent="0.25">
      <c r="A51" s="179" t="s">
        <v>24</v>
      </c>
      <c r="B51" s="179" t="s">
        <v>102</v>
      </c>
      <c r="C51" s="205">
        <v>162705</v>
      </c>
      <c r="D51" s="205">
        <v>149080</v>
      </c>
    </row>
    <row r="52" spans="1:4" x14ac:dyDescent="0.25">
      <c r="A52" s="179" t="s">
        <v>24</v>
      </c>
      <c r="B52" s="179" t="s">
        <v>103</v>
      </c>
      <c r="C52" s="205">
        <v>166273</v>
      </c>
      <c r="D52" s="205">
        <v>150700</v>
      </c>
    </row>
    <row r="53" spans="1:4" x14ac:dyDescent="0.25">
      <c r="A53" s="179" t="s">
        <v>24</v>
      </c>
      <c r="B53" s="179" t="s">
        <v>104</v>
      </c>
      <c r="C53" s="205">
        <v>167561</v>
      </c>
      <c r="D53" s="205">
        <v>152320</v>
      </c>
    </row>
    <row r="54" spans="1:4" x14ac:dyDescent="0.25">
      <c r="A54" s="179" t="s">
        <v>508</v>
      </c>
      <c r="B54" s="179" t="s">
        <v>95</v>
      </c>
      <c r="C54" s="205">
        <v>166202</v>
      </c>
      <c r="D54" s="205">
        <v>154224</v>
      </c>
    </row>
    <row r="55" spans="1:4" x14ac:dyDescent="0.25">
      <c r="A55" s="179" t="s">
        <v>24</v>
      </c>
      <c r="B55" s="179" t="s">
        <v>96</v>
      </c>
      <c r="C55" s="205">
        <v>165255</v>
      </c>
      <c r="D55" s="205">
        <v>155982</v>
      </c>
    </row>
    <row r="56" spans="1:4" x14ac:dyDescent="0.25">
      <c r="A56" s="179" t="s">
        <v>24</v>
      </c>
      <c r="B56" s="179" t="s">
        <v>87</v>
      </c>
      <c r="C56" s="205">
        <v>169563</v>
      </c>
      <c r="D56" s="205">
        <v>158011</v>
      </c>
    </row>
    <row r="57" spans="1:4" x14ac:dyDescent="0.25">
      <c r="A57" s="179" t="s">
        <v>24</v>
      </c>
      <c r="B57" s="179" t="s">
        <v>88</v>
      </c>
      <c r="C57" s="205">
        <v>169234</v>
      </c>
      <c r="D57" s="205">
        <v>159858</v>
      </c>
    </row>
    <row r="58" spans="1:4" x14ac:dyDescent="0.25">
      <c r="A58" s="179" t="s">
        <v>24</v>
      </c>
      <c r="B58" s="179" t="s">
        <v>97</v>
      </c>
      <c r="C58" s="205">
        <v>167441</v>
      </c>
      <c r="D58" s="205">
        <v>161649</v>
      </c>
    </row>
    <row r="59" spans="1:4" x14ac:dyDescent="0.25">
      <c r="A59" s="179" t="s">
        <v>24</v>
      </c>
      <c r="B59" s="179" t="s">
        <v>98</v>
      </c>
      <c r="C59" s="205">
        <v>167945</v>
      </c>
      <c r="D59" s="205">
        <v>163250</v>
      </c>
    </row>
    <row r="60" spans="1:4" x14ac:dyDescent="0.25">
      <c r="A60" s="179" t="s">
        <v>24</v>
      </c>
      <c r="B60" s="179" t="s">
        <v>99</v>
      </c>
      <c r="C60" s="205">
        <v>169689</v>
      </c>
      <c r="D60" s="205">
        <v>165089</v>
      </c>
    </row>
    <row r="61" spans="1:4" x14ac:dyDescent="0.25">
      <c r="A61" s="179" t="s">
        <v>24</v>
      </c>
      <c r="B61" s="179" t="s">
        <v>100</v>
      </c>
      <c r="C61" s="205">
        <v>169933</v>
      </c>
      <c r="D61" s="205">
        <v>166521</v>
      </c>
    </row>
    <row r="62" spans="1:4" x14ac:dyDescent="0.25">
      <c r="A62" s="179" t="s">
        <v>24</v>
      </c>
      <c r="B62" s="179" t="s">
        <v>101</v>
      </c>
      <c r="C62" s="205">
        <v>171982</v>
      </c>
      <c r="D62" s="205">
        <v>167815</v>
      </c>
    </row>
    <row r="63" spans="1:4" x14ac:dyDescent="0.25">
      <c r="A63" s="179" t="s">
        <v>24</v>
      </c>
      <c r="B63" s="179" t="s">
        <v>102</v>
      </c>
      <c r="C63" s="205">
        <v>175631</v>
      </c>
      <c r="D63" s="205">
        <v>168892</v>
      </c>
    </row>
    <row r="64" spans="1:4" x14ac:dyDescent="0.25">
      <c r="A64" s="179" t="s">
        <v>24</v>
      </c>
      <c r="B64" s="179" t="s">
        <v>103</v>
      </c>
      <c r="C64" s="205">
        <v>177347</v>
      </c>
      <c r="D64" s="205">
        <v>169815</v>
      </c>
    </row>
    <row r="65" spans="1:4" x14ac:dyDescent="0.25">
      <c r="A65" s="179" t="s">
        <v>24</v>
      </c>
      <c r="B65" s="179" t="s">
        <v>104</v>
      </c>
      <c r="C65" s="205">
        <v>179261</v>
      </c>
      <c r="D65" s="205">
        <v>170790</v>
      </c>
    </row>
    <row r="66" spans="1:4" x14ac:dyDescent="0.25">
      <c r="A66" s="179" t="s">
        <v>694</v>
      </c>
      <c r="B66" s="179" t="s">
        <v>95</v>
      </c>
      <c r="C66" s="205">
        <v>175560</v>
      </c>
      <c r="D66" s="205">
        <v>171570</v>
      </c>
    </row>
    <row r="67" spans="1:4" x14ac:dyDescent="0.25">
      <c r="A67" s="179" t="s">
        <v>24</v>
      </c>
      <c r="B67" s="179" t="s">
        <v>96</v>
      </c>
      <c r="C67" s="205">
        <v>175111</v>
      </c>
      <c r="D67" s="205">
        <v>172391</v>
      </c>
    </row>
    <row r="68" spans="1:4" x14ac:dyDescent="0.25">
      <c r="A68" s="179" t="s">
        <v>24</v>
      </c>
      <c r="B68" s="179" t="s">
        <v>87</v>
      </c>
      <c r="C68" s="205">
        <v>175854</v>
      </c>
      <c r="D68" s="205">
        <v>172916</v>
      </c>
    </row>
    <row r="69" spans="1:4" x14ac:dyDescent="0.25">
      <c r="A69" s="179" t="s">
        <v>24</v>
      </c>
      <c r="B69" s="179" t="s">
        <v>88</v>
      </c>
      <c r="C69" s="205">
        <v>177884</v>
      </c>
      <c r="D69" s="205">
        <v>173636</v>
      </c>
    </row>
    <row r="70" spans="1:4" x14ac:dyDescent="0.25">
      <c r="A70" s="179" t="s">
        <v>24</v>
      </c>
      <c r="B70" s="179" t="s">
        <v>97</v>
      </c>
      <c r="C70" s="205">
        <v>180730</v>
      </c>
      <c r="D70" s="205">
        <v>174744</v>
      </c>
    </row>
    <row r="71" spans="1:4" x14ac:dyDescent="0.25">
      <c r="A71" s="179" t="s">
        <v>24</v>
      </c>
      <c r="B71" s="179" t="s">
        <v>98</v>
      </c>
      <c r="C71" s="205">
        <v>182595</v>
      </c>
      <c r="D71" s="205">
        <v>175965</v>
      </c>
    </row>
    <row r="72" spans="1:4" x14ac:dyDescent="0.25">
      <c r="A72" s="179" t="s">
        <v>24</v>
      </c>
      <c r="B72" s="179" t="s">
        <v>99</v>
      </c>
      <c r="C72" s="205">
        <v>185563</v>
      </c>
      <c r="D72" s="205">
        <v>177288</v>
      </c>
    </row>
    <row r="73" spans="1:4" x14ac:dyDescent="0.25">
      <c r="A73" s="179" t="s">
        <v>24</v>
      </c>
      <c r="B73" s="179" t="s">
        <v>100</v>
      </c>
      <c r="C73" s="205">
        <v>188966</v>
      </c>
      <c r="D73" s="205">
        <v>178874</v>
      </c>
    </row>
    <row r="74" spans="1:4" x14ac:dyDescent="0.25">
      <c r="A74" s="179" t="s">
        <v>24</v>
      </c>
      <c r="B74" s="179" t="s">
        <v>101</v>
      </c>
      <c r="C74" s="205">
        <v>192371</v>
      </c>
      <c r="D74" s="205">
        <v>180573</v>
      </c>
    </row>
    <row r="75" spans="1:4" x14ac:dyDescent="0.25">
      <c r="A75" s="179" t="s">
        <v>24</v>
      </c>
      <c r="B75" s="179" t="s">
        <v>102</v>
      </c>
      <c r="C75" s="205">
        <v>194536</v>
      </c>
      <c r="D75" s="205">
        <v>182148</v>
      </c>
    </row>
    <row r="76" spans="1:4" x14ac:dyDescent="0.25">
      <c r="A76" s="179" t="s">
        <v>24</v>
      </c>
      <c r="B76" s="179" t="s">
        <v>103</v>
      </c>
      <c r="C76" s="205">
        <v>194720</v>
      </c>
      <c r="D76" s="205">
        <v>183596</v>
      </c>
    </row>
    <row r="77" spans="1:4" x14ac:dyDescent="0.25">
      <c r="A77" s="179" t="s">
        <v>24</v>
      </c>
      <c r="B77" s="179" t="s">
        <v>104</v>
      </c>
      <c r="C77" s="205">
        <v>195275</v>
      </c>
      <c r="D77" s="205">
        <v>184930</v>
      </c>
    </row>
    <row r="78" spans="1:4" x14ac:dyDescent="0.25">
      <c r="A78" s="179" t="s">
        <v>695</v>
      </c>
      <c r="B78" s="179" t="s">
        <v>95</v>
      </c>
      <c r="C78" s="205">
        <v>195653</v>
      </c>
      <c r="D78" s="205">
        <v>186605</v>
      </c>
    </row>
    <row r="79" spans="1:4" x14ac:dyDescent="0.25">
      <c r="A79" s="179" t="s">
        <v>24</v>
      </c>
      <c r="B79" s="179" t="s">
        <v>96</v>
      </c>
      <c r="C79" s="205">
        <v>195633</v>
      </c>
      <c r="D79" s="205">
        <v>188315</v>
      </c>
    </row>
    <row r="80" spans="1:4" x14ac:dyDescent="0.25">
      <c r="A80" s="179" t="s">
        <v>24</v>
      </c>
      <c r="B80" s="179" t="s">
        <v>87</v>
      </c>
      <c r="C80" s="205">
        <v>198109</v>
      </c>
      <c r="D80" s="205">
        <v>190170</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K80"/>
  <sheetViews>
    <sheetView workbookViewId="0">
      <selection activeCell="A2" sqref="A2"/>
    </sheetView>
  </sheetViews>
  <sheetFormatPr baseColWidth="10" defaultColWidth="9.140625" defaultRowHeight="15" x14ac:dyDescent="0.25"/>
  <cols>
    <col min="1" max="16384" width="9.140625" style="179"/>
  </cols>
  <sheetData>
    <row r="1" spans="1:11" x14ac:dyDescent="0.25">
      <c r="A1" s="179" t="s">
        <v>1382</v>
      </c>
    </row>
    <row r="2" spans="1:11" x14ac:dyDescent="0.25">
      <c r="A2" s="179" t="s">
        <v>798</v>
      </c>
    </row>
    <row r="3" spans="1:11" x14ac:dyDescent="0.25">
      <c r="A3" s="292" t="s">
        <v>1327</v>
      </c>
      <c r="B3" s="292"/>
    </row>
    <row r="5" spans="1:11" x14ac:dyDescent="0.25">
      <c r="A5" s="179" t="s">
        <v>302</v>
      </c>
      <c r="B5" s="179" t="s">
        <v>692</v>
      </c>
      <c r="C5" s="179" t="s">
        <v>526</v>
      </c>
      <c r="D5" s="179" t="s">
        <v>693</v>
      </c>
      <c r="G5" s="179" t="s">
        <v>87</v>
      </c>
      <c r="H5" s="179" t="s">
        <v>96</v>
      </c>
      <c r="I5" s="179" t="s">
        <v>801</v>
      </c>
      <c r="J5" s="179" t="s">
        <v>804</v>
      </c>
      <c r="K5" s="179" t="s">
        <v>805</v>
      </c>
    </row>
    <row r="6" spans="1:11" x14ac:dyDescent="0.25">
      <c r="A6" s="179" t="s">
        <v>504</v>
      </c>
      <c r="B6" s="179" t="s">
        <v>95</v>
      </c>
      <c r="C6" s="181">
        <v>7</v>
      </c>
      <c r="D6" s="181">
        <v>4.5</v>
      </c>
      <c r="G6" s="181">
        <v>12.7</v>
      </c>
      <c r="H6" s="181">
        <v>11.7</v>
      </c>
      <c r="I6" s="181">
        <v>3.7</v>
      </c>
      <c r="J6" s="181">
        <v>10</v>
      </c>
      <c r="K6" s="181">
        <v>9.1999999999999993</v>
      </c>
    </row>
    <row r="7" spans="1:11" x14ac:dyDescent="0.25">
      <c r="A7" s="179" t="s">
        <v>24</v>
      </c>
      <c r="B7" s="179" t="s">
        <v>96</v>
      </c>
      <c r="C7" s="181">
        <v>6</v>
      </c>
      <c r="D7" s="181">
        <v>4.5999999999999996</v>
      </c>
    </row>
    <row r="8" spans="1:11" x14ac:dyDescent="0.25">
      <c r="A8" s="179" t="s">
        <v>24</v>
      </c>
      <c r="B8" s="179" t="s">
        <v>87</v>
      </c>
      <c r="C8" s="181">
        <v>6.3</v>
      </c>
      <c r="D8" s="181">
        <v>4.2</v>
      </c>
    </row>
    <row r="9" spans="1:11" x14ac:dyDescent="0.25">
      <c r="A9" s="179" t="s">
        <v>24</v>
      </c>
      <c r="B9" s="179" t="s">
        <v>88</v>
      </c>
      <c r="C9" s="181">
        <v>8.3000000000000007</v>
      </c>
      <c r="D9" s="181">
        <v>4.7</v>
      </c>
    </row>
    <row r="10" spans="1:11" x14ac:dyDescent="0.25">
      <c r="A10" s="179" t="s">
        <v>24</v>
      </c>
      <c r="B10" s="179" t="s">
        <v>97</v>
      </c>
      <c r="C10" s="181">
        <v>10.7</v>
      </c>
      <c r="D10" s="181">
        <v>5.3</v>
      </c>
    </row>
    <row r="11" spans="1:11" x14ac:dyDescent="0.25">
      <c r="A11" s="179" t="s">
        <v>24</v>
      </c>
      <c r="B11" s="179" t="s">
        <v>98</v>
      </c>
      <c r="C11" s="181">
        <v>9.1</v>
      </c>
      <c r="D11" s="181">
        <v>5.6</v>
      </c>
    </row>
    <row r="12" spans="1:11" x14ac:dyDescent="0.25">
      <c r="A12" s="179" t="s">
        <v>24</v>
      </c>
      <c r="B12" s="179" t="s">
        <v>99</v>
      </c>
      <c r="C12" s="181">
        <v>9.1999999999999993</v>
      </c>
      <c r="D12" s="181">
        <v>6</v>
      </c>
    </row>
    <row r="13" spans="1:11" x14ac:dyDescent="0.25">
      <c r="A13" s="179" t="s">
        <v>24</v>
      </c>
      <c r="B13" s="179" t="s">
        <v>100</v>
      </c>
      <c r="C13" s="181">
        <v>11</v>
      </c>
      <c r="D13" s="181">
        <v>6.8</v>
      </c>
    </row>
    <row r="14" spans="1:11" x14ac:dyDescent="0.25">
      <c r="A14" s="179" t="s">
        <v>24</v>
      </c>
      <c r="B14" s="179" t="s">
        <v>101</v>
      </c>
      <c r="C14" s="181">
        <v>10.3</v>
      </c>
      <c r="D14" s="181">
        <v>7.4</v>
      </c>
    </row>
    <row r="15" spans="1:11" x14ac:dyDescent="0.25">
      <c r="A15" s="179" t="s">
        <v>24</v>
      </c>
      <c r="B15" s="179" t="s">
        <v>102</v>
      </c>
      <c r="C15" s="181">
        <v>9.5</v>
      </c>
      <c r="D15" s="181">
        <v>7.9</v>
      </c>
    </row>
    <row r="16" spans="1:11" x14ac:dyDescent="0.25">
      <c r="A16" s="179" t="s">
        <v>24</v>
      </c>
      <c r="B16" s="179" t="s">
        <v>103</v>
      </c>
      <c r="C16" s="181">
        <v>8.1</v>
      </c>
      <c r="D16" s="181">
        <v>8.3000000000000007</v>
      </c>
    </row>
    <row r="17" spans="1:4" x14ac:dyDescent="0.25">
      <c r="A17" s="179" t="s">
        <v>24</v>
      </c>
      <c r="B17" s="179" t="s">
        <v>104</v>
      </c>
      <c r="C17" s="181">
        <v>8.1</v>
      </c>
      <c r="D17" s="181">
        <v>8.6</v>
      </c>
    </row>
    <row r="18" spans="1:4" x14ac:dyDescent="0.25">
      <c r="A18" s="179" t="s">
        <v>505</v>
      </c>
      <c r="B18" s="179" t="s">
        <v>95</v>
      </c>
      <c r="C18" s="181">
        <v>3.4</v>
      </c>
      <c r="D18" s="181">
        <v>8.3000000000000007</v>
      </c>
    </row>
    <row r="19" spans="1:4" x14ac:dyDescent="0.25">
      <c r="A19" s="179" t="s">
        <v>24</v>
      </c>
      <c r="B19" s="179" t="s">
        <v>96</v>
      </c>
      <c r="C19" s="181">
        <v>4.7</v>
      </c>
      <c r="D19" s="181">
        <v>8.1999999999999993</v>
      </c>
    </row>
    <row r="20" spans="1:4" x14ac:dyDescent="0.25">
      <c r="A20" s="179" t="s">
        <v>24</v>
      </c>
      <c r="B20" s="179" t="s">
        <v>87</v>
      </c>
      <c r="C20" s="181">
        <v>0.6</v>
      </c>
      <c r="D20" s="181">
        <v>7.7</v>
      </c>
    </row>
    <row r="21" spans="1:4" x14ac:dyDescent="0.25">
      <c r="A21" s="179" t="s">
        <v>24</v>
      </c>
      <c r="B21" s="179" t="s">
        <v>88</v>
      </c>
      <c r="C21" s="181">
        <v>0.1</v>
      </c>
      <c r="D21" s="181">
        <v>7.1</v>
      </c>
    </row>
    <row r="22" spans="1:4" x14ac:dyDescent="0.25">
      <c r="A22" s="179" t="s">
        <v>24</v>
      </c>
      <c r="B22" s="179" t="s">
        <v>97</v>
      </c>
      <c r="C22" s="181">
        <v>-1</v>
      </c>
      <c r="D22" s="181">
        <v>6.1</v>
      </c>
    </row>
    <row r="23" spans="1:4" x14ac:dyDescent="0.25">
      <c r="A23" s="179" t="s">
        <v>24</v>
      </c>
      <c r="B23" s="179" t="s">
        <v>98</v>
      </c>
      <c r="C23" s="181">
        <v>-1.6</v>
      </c>
      <c r="D23" s="181">
        <v>5.2</v>
      </c>
    </row>
    <row r="24" spans="1:4" x14ac:dyDescent="0.25">
      <c r="A24" s="179" t="s">
        <v>24</v>
      </c>
      <c r="B24" s="179" t="s">
        <v>99</v>
      </c>
      <c r="C24" s="181">
        <v>-1.7</v>
      </c>
      <c r="D24" s="181">
        <v>4.3</v>
      </c>
    </row>
    <row r="25" spans="1:4" x14ac:dyDescent="0.25">
      <c r="A25" s="179" t="s">
        <v>24</v>
      </c>
      <c r="B25" s="179" t="s">
        <v>100</v>
      </c>
      <c r="C25" s="181">
        <v>0.5</v>
      </c>
      <c r="D25" s="181">
        <v>3.4</v>
      </c>
    </row>
    <row r="26" spans="1:4" x14ac:dyDescent="0.25">
      <c r="A26" s="179" t="s">
        <v>24</v>
      </c>
      <c r="B26" s="179" t="s">
        <v>101</v>
      </c>
      <c r="C26" s="181">
        <v>2</v>
      </c>
      <c r="D26" s="181">
        <v>2.7</v>
      </c>
    </row>
    <row r="27" spans="1:4" x14ac:dyDescent="0.25">
      <c r="A27" s="179" t="s">
        <v>24</v>
      </c>
      <c r="B27" s="179" t="s">
        <v>102</v>
      </c>
      <c r="C27" s="181">
        <v>0.8</v>
      </c>
      <c r="D27" s="181">
        <v>2</v>
      </c>
    </row>
    <row r="28" spans="1:4" x14ac:dyDescent="0.25">
      <c r="A28" s="179" t="s">
        <v>24</v>
      </c>
      <c r="B28" s="179" t="s">
        <v>103</v>
      </c>
      <c r="C28" s="181">
        <v>3.2</v>
      </c>
      <c r="D28" s="181">
        <v>1.6</v>
      </c>
    </row>
    <row r="29" spans="1:4" x14ac:dyDescent="0.25">
      <c r="A29" s="179" t="s">
        <v>24</v>
      </c>
      <c r="B29" s="179" t="s">
        <v>104</v>
      </c>
      <c r="C29" s="181">
        <v>1.1000000000000001</v>
      </c>
      <c r="D29" s="181">
        <v>1</v>
      </c>
    </row>
    <row r="30" spans="1:4" x14ac:dyDescent="0.25">
      <c r="A30" s="179" t="s">
        <v>506</v>
      </c>
      <c r="B30" s="179" t="s">
        <v>95</v>
      </c>
      <c r="C30" s="181">
        <v>0.9</v>
      </c>
      <c r="D30" s="181">
        <v>0.8</v>
      </c>
    </row>
    <row r="31" spans="1:4" x14ac:dyDescent="0.25">
      <c r="A31" s="179" t="s">
        <v>24</v>
      </c>
      <c r="B31" s="179" t="s">
        <v>96</v>
      </c>
      <c r="C31" s="181">
        <v>-2.1</v>
      </c>
      <c r="D31" s="181">
        <v>0.2</v>
      </c>
    </row>
    <row r="32" spans="1:4" x14ac:dyDescent="0.25">
      <c r="A32" s="179" t="s">
        <v>24</v>
      </c>
      <c r="B32" s="179" t="s">
        <v>87</v>
      </c>
      <c r="C32" s="181">
        <v>0.5</v>
      </c>
      <c r="D32" s="181">
        <v>0.2</v>
      </c>
    </row>
    <row r="33" spans="1:4" x14ac:dyDescent="0.25">
      <c r="A33" s="179" t="s">
        <v>24</v>
      </c>
      <c r="B33" s="179" t="s">
        <v>88</v>
      </c>
      <c r="C33" s="181">
        <v>1.7</v>
      </c>
      <c r="D33" s="181">
        <v>0.4</v>
      </c>
    </row>
    <row r="34" spans="1:4" x14ac:dyDescent="0.25">
      <c r="A34" s="179" t="s">
        <v>24</v>
      </c>
      <c r="B34" s="179" t="s">
        <v>97</v>
      </c>
      <c r="C34" s="181">
        <v>2.2999999999999998</v>
      </c>
      <c r="D34" s="181">
        <v>0.6</v>
      </c>
    </row>
    <row r="35" spans="1:4" x14ac:dyDescent="0.25">
      <c r="A35" s="179" t="s">
        <v>24</v>
      </c>
      <c r="B35" s="179" t="s">
        <v>98</v>
      </c>
      <c r="C35" s="181">
        <v>4.3</v>
      </c>
      <c r="D35" s="181">
        <v>1.1000000000000001</v>
      </c>
    </row>
    <row r="36" spans="1:4" x14ac:dyDescent="0.25">
      <c r="A36" s="179" t="s">
        <v>24</v>
      </c>
      <c r="B36" s="179" t="s">
        <v>99</v>
      </c>
      <c r="C36" s="181">
        <v>5.9</v>
      </c>
      <c r="D36" s="181">
        <v>1.8</v>
      </c>
    </row>
    <row r="37" spans="1:4" x14ac:dyDescent="0.25">
      <c r="A37" s="179" t="s">
        <v>24</v>
      </c>
      <c r="B37" s="179" t="s">
        <v>100</v>
      </c>
      <c r="C37" s="181">
        <v>3.3</v>
      </c>
      <c r="D37" s="181">
        <v>2</v>
      </c>
    </row>
    <row r="38" spans="1:4" x14ac:dyDescent="0.25">
      <c r="A38" s="179" t="s">
        <v>24</v>
      </c>
      <c r="B38" s="179" t="s">
        <v>101</v>
      </c>
      <c r="C38" s="181">
        <v>3.7</v>
      </c>
      <c r="D38" s="181">
        <v>2.1</v>
      </c>
    </row>
    <row r="39" spans="1:4" x14ac:dyDescent="0.25">
      <c r="A39" s="179" t="s">
        <v>24</v>
      </c>
      <c r="B39" s="179" t="s">
        <v>102</v>
      </c>
      <c r="C39" s="181">
        <v>4.8</v>
      </c>
      <c r="D39" s="181">
        <v>2.5</v>
      </c>
    </row>
    <row r="40" spans="1:4" x14ac:dyDescent="0.25">
      <c r="A40" s="179" t="s">
        <v>24</v>
      </c>
      <c r="B40" s="179" t="s">
        <v>103</v>
      </c>
      <c r="C40" s="181">
        <v>4.0999999999999996</v>
      </c>
      <c r="D40" s="181">
        <v>2.5</v>
      </c>
    </row>
    <row r="41" spans="1:4" x14ac:dyDescent="0.25">
      <c r="A41" s="179" t="s">
        <v>24</v>
      </c>
      <c r="B41" s="179" t="s">
        <v>104</v>
      </c>
      <c r="C41" s="181">
        <v>6.8</v>
      </c>
      <c r="D41" s="181">
        <v>3</v>
      </c>
    </row>
    <row r="42" spans="1:4" x14ac:dyDescent="0.25">
      <c r="A42" s="179" t="s">
        <v>507</v>
      </c>
      <c r="B42" s="179" t="s">
        <v>95</v>
      </c>
      <c r="C42" s="181">
        <v>3.7</v>
      </c>
      <c r="D42" s="181">
        <v>3.2</v>
      </c>
    </row>
    <row r="43" spans="1:4" x14ac:dyDescent="0.25">
      <c r="A43" s="179" t="s">
        <v>24</v>
      </c>
      <c r="B43" s="179" t="s">
        <v>96</v>
      </c>
      <c r="C43" s="181">
        <v>6.6</v>
      </c>
      <c r="D43" s="181">
        <v>4</v>
      </c>
    </row>
    <row r="44" spans="1:4" x14ac:dyDescent="0.25">
      <c r="A44" s="179" t="s">
        <v>24</v>
      </c>
      <c r="B44" s="179" t="s">
        <v>87</v>
      </c>
      <c r="C44" s="181">
        <v>6.5</v>
      </c>
      <c r="D44" s="181">
        <v>4.5</v>
      </c>
    </row>
    <row r="45" spans="1:4" x14ac:dyDescent="0.25">
      <c r="A45" s="179" t="s">
        <v>24</v>
      </c>
      <c r="B45" s="179" t="s">
        <v>88</v>
      </c>
      <c r="C45" s="181">
        <v>6.6</v>
      </c>
      <c r="D45" s="181">
        <v>4.9000000000000004</v>
      </c>
    </row>
    <row r="46" spans="1:4" x14ac:dyDescent="0.25">
      <c r="A46" s="179" t="s">
        <v>24</v>
      </c>
      <c r="B46" s="179" t="s">
        <v>97</v>
      </c>
      <c r="C46" s="181">
        <v>5</v>
      </c>
      <c r="D46" s="181">
        <v>5.0999999999999996</v>
      </c>
    </row>
    <row r="47" spans="1:4" x14ac:dyDescent="0.25">
      <c r="A47" s="179" t="s">
        <v>24</v>
      </c>
      <c r="B47" s="179" t="s">
        <v>98</v>
      </c>
      <c r="C47" s="181">
        <v>5.5</v>
      </c>
      <c r="D47" s="181">
        <v>5.2</v>
      </c>
    </row>
    <row r="48" spans="1:4" x14ac:dyDescent="0.25">
      <c r="A48" s="179" t="s">
        <v>24</v>
      </c>
      <c r="B48" s="179" t="s">
        <v>99</v>
      </c>
      <c r="C48" s="181">
        <v>4.5999999999999996</v>
      </c>
      <c r="D48" s="181">
        <v>5.0999999999999996</v>
      </c>
    </row>
    <row r="49" spans="1:4" x14ac:dyDescent="0.25">
      <c r="A49" s="179" t="s">
        <v>24</v>
      </c>
      <c r="B49" s="179" t="s">
        <v>100</v>
      </c>
      <c r="C49" s="181">
        <v>8.4</v>
      </c>
      <c r="D49" s="181">
        <v>5.5</v>
      </c>
    </row>
    <row r="50" spans="1:4" x14ac:dyDescent="0.25">
      <c r="A50" s="179" t="s">
        <v>24</v>
      </c>
      <c r="B50" s="179" t="s">
        <v>101</v>
      </c>
      <c r="C50" s="181">
        <v>9.3000000000000007</v>
      </c>
      <c r="D50" s="181">
        <v>6</v>
      </c>
    </row>
    <row r="51" spans="1:4" x14ac:dyDescent="0.25">
      <c r="A51" s="179" t="s">
        <v>24</v>
      </c>
      <c r="B51" s="179" t="s">
        <v>102</v>
      </c>
      <c r="C51" s="181">
        <v>12.2</v>
      </c>
      <c r="D51" s="181">
        <v>6.6</v>
      </c>
    </row>
    <row r="52" spans="1:4" x14ac:dyDescent="0.25">
      <c r="A52" s="179" t="s">
        <v>24</v>
      </c>
      <c r="B52" s="179" t="s">
        <v>103</v>
      </c>
      <c r="C52" s="181">
        <v>13.2</v>
      </c>
      <c r="D52" s="181">
        <v>7.4</v>
      </c>
    </row>
    <row r="53" spans="1:4" x14ac:dyDescent="0.25">
      <c r="A53" s="179" t="s">
        <v>24</v>
      </c>
      <c r="B53" s="179" t="s">
        <v>104</v>
      </c>
      <c r="C53" s="181">
        <v>13.1</v>
      </c>
      <c r="D53" s="181">
        <v>7.9</v>
      </c>
    </row>
    <row r="54" spans="1:4" x14ac:dyDescent="0.25">
      <c r="A54" s="179" t="s">
        <v>508</v>
      </c>
      <c r="B54" s="179" t="s">
        <v>95</v>
      </c>
      <c r="C54" s="181">
        <v>15.9</v>
      </c>
      <c r="D54" s="181">
        <v>8.9</v>
      </c>
    </row>
    <row r="55" spans="1:4" x14ac:dyDescent="0.25">
      <c r="A55" s="179" t="s">
        <v>24</v>
      </c>
      <c r="B55" s="179" t="s">
        <v>96</v>
      </c>
      <c r="C55" s="181">
        <v>14.6</v>
      </c>
      <c r="D55" s="181">
        <v>9.6</v>
      </c>
    </row>
    <row r="56" spans="1:4" x14ac:dyDescent="0.25">
      <c r="A56" s="179" t="s">
        <v>24</v>
      </c>
      <c r="B56" s="179" t="s">
        <v>87</v>
      </c>
      <c r="C56" s="181">
        <v>16.8</v>
      </c>
      <c r="D56" s="181">
        <v>10.5</v>
      </c>
    </row>
    <row r="57" spans="1:4" x14ac:dyDescent="0.25">
      <c r="A57" s="179" t="s">
        <v>24</v>
      </c>
      <c r="B57" s="179" t="s">
        <v>88</v>
      </c>
      <c r="C57" s="181">
        <v>15.1</v>
      </c>
      <c r="D57" s="181">
        <v>11.2</v>
      </c>
    </row>
    <row r="58" spans="1:4" x14ac:dyDescent="0.25">
      <c r="A58" s="179" t="s">
        <v>24</v>
      </c>
      <c r="B58" s="179" t="s">
        <v>97</v>
      </c>
      <c r="C58" s="181">
        <v>14.7</v>
      </c>
      <c r="D58" s="181">
        <v>12</v>
      </c>
    </row>
    <row r="59" spans="1:4" x14ac:dyDescent="0.25">
      <c r="A59" s="179" t="s">
        <v>24</v>
      </c>
      <c r="B59" s="179" t="s">
        <v>98</v>
      </c>
      <c r="C59" s="181">
        <v>12.9</v>
      </c>
      <c r="D59" s="181">
        <v>12.6</v>
      </c>
    </row>
    <row r="60" spans="1:4" x14ac:dyDescent="0.25">
      <c r="A60" s="179" t="s">
        <v>24</v>
      </c>
      <c r="B60" s="179" t="s">
        <v>99</v>
      </c>
      <c r="C60" s="181">
        <v>14.9</v>
      </c>
      <c r="D60" s="181">
        <v>13.4</v>
      </c>
    </row>
    <row r="61" spans="1:4" x14ac:dyDescent="0.25">
      <c r="A61" s="179" t="s">
        <v>24</v>
      </c>
      <c r="B61" s="179" t="s">
        <v>100</v>
      </c>
      <c r="C61" s="181">
        <v>11.3</v>
      </c>
      <c r="D61" s="181">
        <v>13.7</v>
      </c>
    </row>
    <row r="62" spans="1:4" x14ac:dyDescent="0.25">
      <c r="A62" s="179" t="s">
        <v>24</v>
      </c>
      <c r="B62" s="179" t="s">
        <v>101</v>
      </c>
      <c r="C62" s="181">
        <v>9.9</v>
      </c>
      <c r="D62" s="181">
        <v>13.7</v>
      </c>
    </row>
    <row r="63" spans="1:4" x14ac:dyDescent="0.25">
      <c r="A63" s="179" t="s">
        <v>24</v>
      </c>
      <c r="B63" s="179" t="s">
        <v>102</v>
      </c>
      <c r="C63" s="181">
        <v>7.9</v>
      </c>
      <c r="D63" s="181">
        <v>13.4</v>
      </c>
    </row>
    <row r="64" spans="1:4" x14ac:dyDescent="0.25">
      <c r="A64" s="179" t="s">
        <v>24</v>
      </c>
      <c r="B64" s="179" t="s">
        <v>103</v>
      </c>
      <c r="C64" s="181">
        <v>6.7</v>
      </c>
      <c r="D64" s="181">
        <v>12.8</v>
      </c>
    </row>
    <row r="65" spans="1:4" x14ac:dyDescent="0.25">
      <c r="A65" s="179" t="s">
        <v>24</v>
      </c>
      <c r="B65" s="179" t="s">
        <v>104</v>
      </c>
      <c r="C65" s="181">
        <v>7</v>
      </c>
      <c r="D65" s="181">
        <v>12.3</v>
      </c>
    </row>
    <row r="66" spans="1:4" x14ac:dyDescent="0.25">
      <c r="A66" s="179" t="s">
        <v>694</v>
      </c>
      <c r="B66" s="179" t="s">
        <v>95</v>
      </c>
      <c r="C66" s="181">
        <v>5.6</v>
      </c>
      <c r="D66" s="181">
        <v>11.5</v>
      </c>
    </row>
    <row r="67" spans="1:4" x14ac:dyDescent="0.25">
      <c r="A67" s="179" t="s">
        <v>24</v>
      </c>
      <c r="B67" s="179" t="s">
        <v>96</v>
      </c>
      <c r="C67" s="181">
        <v>6</v>
      </c>
      <c r="D67" s="181">
        <v>10.7</v>
      </c>
    </row>
    <row r="68" spans="1:4" x14ac:dyDescent="0.25">
      <c r="A68" s="179" t="s">
        <v>24</v>
      </c>
      <c r="B68" s="179" t="s">
        <v>87</v>
      </c>
      <c r="C68" s="181">
        <v>3.7</v>
      </c>
      <c r="D68" s="181">
        <v>9.6</v>
      </c>
    </row>
    <row r="69" spans="1:4" x14ac:dyDescent="0.25">
      <c r="A69" s="179" t="s">
        <v>24</v>
      </c>
      <c r="B69" s="179" t="s">
        <v>88</v>
      </c>
      <c r="C69" s="181">
        <v>5.0999999999999996</v>
      </c>
      <c r="D69" s="181">
        <v>8.8000000000000007</v>
      </c>
    </row>
    <row r="70" spans="1:4" x14ac:dyDescent="0.25">
      <c r="A70" s="179" t="s">
        <v>24</v>
      </c>
      <c r="B70" s="179" t="s">
        <v>97</v>
      </c>
      <c r="C70" s="181">
        <v>7.9</v>
      </c>
      <c r="D70" s="181">
        <v>8.1999999999999993</v>
      </c>
    </row>
    <row r="71" spans="1:4" x14ac:dyDescent="0.25">
      <c r="A71" s="179" t="s">
        <v>24</v>
      </c>
      <c r="B71" s="179" t="s">
        <v>98</v>
      </c>
      <c r="C71" s="181">
        <v>8.6999999999999993</v>
      </c>
      <c r="D71" s="181">
        <v>7.9</v>
      </c>
    </row>
    <row r="72" spans="1:4" x14ac:dyDescent="0.25">
      <c r="A72" s="179" t="s">
        <v>24</v>
      </c>
      <c r="B72" s="179" t="s">
        <v>99</v>
      </c>
      <c r="C72" s="181">
        <v>9.4</v>
      </c>
      <c r="D72" s="181">
        <v>7.4</v>
      </c>
    </row>
    <row r="73" spans="1:4" x14ac:dyDescent="0.25">
      <c r="A73" s="179" t="s">
        <v>24</v>
      </c>
      <c r="B73" s="179" t="s">
        <v>100</v>
      </c>
      <c r="C73" s="181">
        <v>11.2</v>
      </c>
      <c r="D73" s="181">
        <v>7.4</v>
      </c>
    </row>
    <row r="74" spans="1:4" x14ac:dyDescent="0.25">
      <c r="A74" s="179" t="s">
        <v>24</v>
      </c>
      <c r="B74" s="179" t="s">
        <v>101</v>
      </c>
      <c r="C74" s="181">
        <v>11.9</v>
      </c>
      <c r="D74" s="181">
        <v>7.6</v>
      </c>
    </row>
    <row r="75" spans="1:4" x14ac:dyDescent="0.25">
      <c r="A75" s="179" t="s">
        <v>24</v>
      </c>
      <c r="B75" s="179" t="s">
        <v>102</v>
      </c>
      <c r="C75" s="181">
        <v>10.8</v>
      </c>
      <c r="D75" s="181">
        <v>7.8</v>
      </c>
    </row>
    <row r="76" spans="1:4" x14ac:dyDescent="0.25">
      <c r="A76" s="179" t="s">
        <v>24</v>
      </c>
      <c r="B76" s="179" t="s">
        <v>103</v>
      </c>
      <c r="C76" s="181">
        <v>9.8000000000000007</v>
      </c>
      <c r="D76" s="181">
        <v>8.1</v>
      </c>
    </row>
    <row r="77" spans="1:4" x14ac:dyDescent="0.25">
      <c r="A77" s="179" t="s">
        <v>24</v>
      </c>
      <c r="B77" s="179" t="s">
        <v>104</v>
      </c>
      <c r="C77" s="181">
        <v>8.9</v>
      </c>
      <c r="D77" s="181">
        <v>8.1999999999999993</v>
      </c>
    </row>
    <row r="78" spans="1:4" x14ac:dyDescent="0.25">
      <c r="A78" s="179" t="s">
        <v>695</v>
      </c>
      <c r="B78" s="179" t="s">
        <v>95</v>
      </c>
      <c r="C78" s="181">
        <v>11.4</v>
      </c>
      <c r="D78" s="181">
        <v>8.6999999999999993</v>
      </c>
    </row>
    <row r="79" spans="1:4" x14ac:dyDescent="0.25">
      <c r="A79" s="179" t="s">
        <v>24</v>
      </c>
      <c r="B79" s="179" t="s">
        <v>96</v>
      </c>
      <c r="C79" s="181">
        <v>11.7</v>
      </c>
      <c r="D79" s="181">
        <v>9.1999999999999993</v>
      </c>
    </row>
    <row r="80" spans="1:4" x14ac:dyDescent="0.25">
      <c r="A80" s="179" t="s">
        <v>24</v>
      </c>
      <c r="B80" s="179" t="s">
        <v>87</v>
      </c>
      <c r="C80" s="181">
        <v>12.7</v>
      </c>
      <c r="D80" s="181">
        <v>10</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D24"/>
  <sheetViews>
    <sheetView workbookViewId="0">
      <selection activeCell="A2" sqref="A2"/>
    </sheetView>
  </sheetViews>
  <sheetFormatPr baseColWidth="10" defaultColWidth="9.140625" defaultRowHeight="15" x14ac:dyDescent="0.25"/>
  <cols>
    <col min="1" max="16384" width="9.140625" style="179"/>
  </cols>
  <sheetData>
    <row r="1" spans="1:4" x14ac:dyDescent="0.25">
      <c r="A1" s="179" t="s">
        <v>1381</v>
      </c>
    </row>
    <row r="2" spans="1:4" x14ac:dyDescent="0.25">
      <c r="A2" s="179" t="s">
        <v>798</v>
      </c>
    </row>
    <row r="3" spans="1:4" x14ac:dyDescent="0.25">
      <c r="A3" s="292" t="s">
        <v>1327</v>
      </c>
      <c r="B3" s="292"/>
    </row>
    <row r="5" spans="1:4" x14ac:dyDescent="0.25">
      <c r="A5" s="179" t="s">
        <v>114</v>
      </c>
      <c r="B5" s="179" t="s">
        <v>715</v>
      </c>
    </row>
    <row r="6" spans="1:4" x14ac:dyDescent="0.25">
      <c r="A6" s="179" t="s">
        <v>143</v>
      </c>
      <c r="B6" s="181">
        <v>0.2</v>
      </c>
    </row>
    <row r="7" spans="1:4" x14ac:dyDescent="0.25">
      <c r="A7" s="179" t="s">
        <v>120</v>
      </c>
      <c r="B7" s="181">
        <v>0.7</v>
      </c>
    </row>
    <row r="8" spans="1:4" x14ac:dyDescent="0.25">
      <c r="A8" s="179" t="s">
        <v>122</v>
      </c>
      <c r="B8" s="181">
        <v>0.8</v>
      </c>
      <c r="D8" s="205"/>
    </row>
    <row r="9" spans="1:4" x14ac:dyDescent="0.25">
      <c r="A9" s="179" t="s">
        <v>53</v>
      </c>
      <c r="B9" s="181">
        <v>1.2</v>
      </c>
    </row>
    <row r="10" spans="1:4" x14ac:dyDescent="0.25">
      <c r="A10" s="179" t="s">
        <v>136</v>
      </c>
      <c r="B10" s="181">
        <v>1.5</v>
      </c>
    </row>
    <row r="11" spans="1:4" x14ac:dyDescent="0.25">
      <c r="A11" s="179" t="s">
        <v>138</v>
      </c>
      <c r="B11" s="181">
        <v>1.6</v>
      </c>
    </row>
    <row r="12" spans="1:4" x14ac:dyDescent="0.25">
      <c r="A12" s="179" t="s">
        <v>134</v>
      </c>
      <c r="B12" s="181">
        <v>2</v>
      </c>
    </row>
    <row r="13" spans="1:4" x14ac:dyDescent="0.25">
      <c r="A13" s="179" t="s">
        <v>124</v>
      </c>
      <c r="B13" s="181">
        <v>2.6</v>
      </c>
    </row>
    <row r="14" spans="1:4" x14ac:dyDescent="0.25">
      <c r="A14" s="179" t="s">
        <v>128</v>
      </c>
      <c r="B14" s="181">
        <v>2.8</v>
      </c>
    </row>
    <row r="15" spans="1:4" x14ac:dyDescent="0.25">
      <c r="A15" s="179" t="s">
        <v>139</v>
      </c>
      <c r="B15" s="181">
        <v>3.4</v>
      </c>
    </row>
    <row r="16" spans="1:4" x14ac:dyDescent="0.25">
      <c r="A16" s="179" t="s">
        <v>171</v>
      </c>
      <c r="B16" s="181">
        <v>4.5</v>
      </c>
    </row>
    <row r="17" spans="1:2" x14ac:dyDescent="0.25">
      <c r="A17" s="179" t="s">
        <v>142</v>
      </c>
      <c r="B17" s="181">
        <v>5.6</v>
      </c>
    </row>
    <row r="18" spans="1:2" x14ac:dyDescent="0.25">
      <c r="A18" s="179" t="s">
        <v>121</v>
      </c>
      <c r="B18" s="181">
        <v>6.4</v>
      </c>
    </row>
    <row r="19" spans="1:2" x14ac:dyDescent="0.25">
      <c r="A19" s="179" t="s">
        <v>94</v>
      </c>
      <c r="B19" s="181">
        <v>6.5</v>
      </c>
    </row>
    <row r="20" spans="1:2" x14ac:dyDescent="0.25">
      <c r="A20" s="179" t="s">
        <v>116</v>
      </c>
      <c r="B20" s="181">
        <v>8.6</v>
      </c>
    </row>
    <row r="21" spans="1:2" x14ac:dyDescent="0.25">
      <c r="A21" s="179" t="s">
        <v>126</v>
      </c>
      <c r="B21" s="181">
        <v>9.6</v>
      </c>
    </row>
    <row r="22" spans="1:2" x14ac:dyDescent="0.25">
      <c r="A22" s="179" t="s">
        <v>133</v>
      </c>
      <c r="B22" s="181">
        <v>9.6999999999999993</v>
      </c>
    </row>
    <row r="23" spans="1:2" x14ac:dyDescent="0.25">
      <c r="A23" s="179" t="s">
        <v>118</v>
      </c>
      <c r="B23" s="181">
        <v>12.5</v>
      </c>
    </row>
    <row r="24" spans="1:2" x14ac:dyDescent="0.25">
      <c r="A24" s="179" t="s">
        <v>117</v>
      </c>
      <c r="B24" s="181">
        <v>13.2</v>
      </c>
    </row>
  </sheetData>
  <mergeCells count="1">
    <mergeCell ref="A3:B3"/>
  </mergeCells>
  <hyperlinks>
    <hyperlink ref="A3:B3" location="Índice!A1" display="Regresar al Índice"/>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1380</v>
      </c>
    </row>
    <row r="2" spans="1:2" x14ac:dyDescent="0.25">
      <c r="A2" s="179" t="s">
        <v>716</v>
      </c>
    </row>
    <row r="3" spans="1:2" x14ac:dyDescent="0.25">
      <c r="A3" s="179" t="s">
        <v>717</v>
      </c>
    </row>
    <row r="4" spans="1:2" x14ac:dyDescent="0.25">
      <c r="A4" s="292" t="s">
        <v>1327</v>
      </c>
      <c r="B4" s="292"/>
    </row>
    <row r="5" spans="1:2" x14ac:dyDescent="0.25">
      <c r="A5" s="179" t="s">
        <v>114</v>
      </c>
      <c r="B5" s="179" t="s">
        <v>526</v>
      </c>
    </row>
    <row r="6" spans="1:2" x14ac:dyDescent="0.25">
      <c r="A6" s="179" t="s">
        <v>132</v>
      </c>
      <c r="B6" s="181">
        <v>-10.448577680525201</v>
      </c>
    </row>
    <row r="7" spans="1:2" x14ac:dyDescent="0.25">
      <c r="A7" s="179" t="s">
        <v>135</v>
      </c>
      <c r="B7" s="181">
        <v>-4.30701270016566</v>
      </c>
    </row>
    <row r="8" spans="1:2" x14ac:dyDescent="0.25">
      <c r="A8" s="179" t="s">
        <v>119</v>
      </c>
      <c r="B8" s="181">
        <v>-4.2237865876250398</v>
      </c>
    </row>
    <row r="9" spans="1:2" x14ac:dyDescent="0.25">
      <c r="A9" s="179" t="s">
        <v>127</v>
      </c>
      <c r="B9" s="181">
        <v>-3.8456265423635898</v>
      </c>
    </row>
    <row r="10" spans="1:2" x14ac:dyDescent="0.25">
      <c r="A10" s="179" t="s">
        <v>140</v>
      </c>
      <c r="B10" s="181">
        <v>-2.8204356117635299</v>
      </c>
    </row>
    <row r="11" spans="1:2" x14ac:dyDescent="0.25">
      <c r="A11" s="179" t="s">
        <v>145</v>
      </c>
      <c r="B11" s="181">
        <v>-2.1786927843294102</v>
      </c>
    </row>
    <row r="12" spans="1:2" x14ac:dyDescent="0.25">
      <c r="A12" s="179" t="s">
        <v>124</v>
      </c>
      <c r="B12" s="181">
        <v>-0.80677093644823095</v>
      </c>
    </row>
    <row r="13" spans="1:2" x14ac:dyDescent="0.25">
      <c r="A13" s="179" t="s">
        <v>53</v>
      </c>
      <c r="B13" s="181">
        <v>-0.33396808909662601</v>
      </c>
    </row>
    <row r="14" spans="1:2" x14ac:dyDescent="0.25">
      <c r="A14" s="179" t="s">
        <v>144</v>
      </c>
      <c r="B14" s="181">
        <v>6.2814070351757706E-2</v>
      </c>
    </row>
    <row r="15" spans="1:2" x14ac:dyDescent="0.25">
      <c r="A15" s="179" t="s">
        <v>123</v>
      </c>
      <c r="B15" s="181">
        <v>0.88193356452550598</v>
      </c>
    </row>
    <row r="16" spans="1:2" x14ac:dyDescent="0.25">
      <c r="A16" s="179" t="s">
        <v>171</v>
      </c>
      <c r="B16" s="181">
        <v>0.91631744443243501</v>
      </c>
    </row>
    <row r="17" spans="1:2" x14ac:dyDescent="0.25">
      <c r="A17" s="179" t="s">
        <v>131</v>
      </c>
      <c r="B17" s="181">
        <v>0.96060142001948001</v>
      </c>
    </row>
    <row r="18" spans="1:2" x14ac:dyDescent="0.25">
      <c r="A18" s="179" t="s">
        <v>138</v>
      </c>
      <c r="B18" s="181">
        <v>1.18498808823984</v>
      </c>
    </row>
    <row r="19" spans="1:2" x14ac:dyDescent="0.25">
      <c r="A19" s="179" t="s">
        <v>130</v>
      </c>
      <c r="B19" s="181">
        <v>1.3519634830481799</v>
      </c>
    </row>
    <row r="20" spans="1:2" x14ac:dyDescent="0.25">
      <c r="A20" s="179" t="s">
        <v>129</v>
      </c>
      <c r="B20" s="181">
        <v>1.5521924718665101</v>
      </c>
    </row>
    <row r="21" spans="1:2" x14ac:dyDescent="0.25">
      <c r="A21" s="179" t="s">
        <v>125</v>
      </c>
      <c r="B21" s="181">
        <v>1.5592853275581999</v>
      </c>
    </row>
    <row r="22" spans="1:2" x14ac:dyDescent="0.25">
      <c r="A22" s="179" t="s">
        <v>133</v>
      </c>
      <c r="B22" s="181">
        <v>1.8855129017554499</v>
      </c>
    </row>
    <row r="23" spans="1:2" x14ac:dyDescent="0.25">
      <c r="A23" s="179" t="s">
        <v>121</v>
      </c>
      <c r="B23" s="181">
        <v>2.3332336224947601</v>
      </c>
    </row>
    <row r="24" spans="1:2" x14ac:dyDescent="0.25">
      <c r="A24" s="179" t="s">
        <v>128</v>
      </c>
      <c r="B24" s="181">
        <v>2.7210077130208599</v>
      </c>
    </row>
    <row r="25" spans="1:2" x14ac:dyDescent="0.25">
      <c r="A25" s="179" t="s">
        <v>118</v>
      </c>
      <c r="B25" s="181">
        <v>2.7966746989461999</v>
      </c>
    </row>
    <row r="26" spans="1:2" x14ac:dyDescent="0.25">
      <c r="A26" s="179" t="s">
        <v>5</v>
      </c>
      <c r="B26" s="181">
        <v>2.8428603411399398</v>
      </c>
    </row>
    <row r="27" spans="1:2" x14ac:dyDescent="0.25">
      <c r="A27" s="179" t="s">
        <v>126</v>
      </c>
      <c r="B27" s="181">
        <v>2.9777857185397001</v>
      </c>
    </row>
    <row r="28" spans="1:2" x14ac:dyDescent="0.25">
      <c r="A28" s="179" t="s">
        <v>134</v>
      </c>
      <c r="B28" s="181">
        <v>2.9969969969969998</v>
      </c>
    </row>
    <row r="29" spans="1:2" x14ac:dyDescent="0.25">
      <c r="A29" s="179" t="s">
        <v>117</v>
      </c>
      <c r="B29" s="181">
        <v>3.0461053526081199</v>
      </c>
    </row>
    <row r="30" spans="1:2" x14ac:dyDescent="0.25">
      <c r="A30" s="179" t="s">
        <v>139</v>
      </c>
      <c r="B30" s="181">
        <v>3.1418668543153001</v>
      </c>
    </row>
    <row r="31" spans="1:2" x14ac:dyDescent="0.25">
      <c r="A31" s="179" t="s">
        <v>143</v>
      </c>
      <c r="B31" s="181">
        <v>4.4862563396155499</v>
      </c>
    </row>
    <row r="32" spans="1:2" x14ac:dyDescent="0.25">
      <c r="A32" s="179" t="s">
        <v>116</v>
      </c>
      <c r="B32" s="181">
        <v>4.53875344149552</v>
      </c>
    </row>
    <row r="33" spans="1:2" x14ac:dyDescent="0.25">
      <c r="A33" s="179" t="s">
        <v>142</v>
      </c>
      <c r="B33" s="181">
        <v>4.5921969615164304</v>
      </c>
    </row>
    <row r="34" spans="1:2" x14ac:dyDescent="0.25">
      <c r="A34" s="179" t="s">
        <v>122</v>
      </c>
      <c r="B34" s="181">
        <v>5.1592594568638797</v>
      </c>
    </row>
    <row r="35" spans="1:2" x14ac:dyDescent="0.25">
      <c r="A35" s="179" t="s">
        <v>120</v>
      </c>
      <c r="B35" s="181">
        <v>5.3323434361079602</v>
      </c>
    </row>
    <row r="36" spans="1:2" x14ac:dyDescent="0.25">
      <c r="A36" s="179" t="s">
        <v>94</v>
      </c>
      <c r="B36" s="181">
        <v>6.3979510945789499</v>
      </c>
    </row>
    <row r="37" spans="1:2" x14ac:dyDescent="0.25">
      <c r="A37" s="179" t="s">
        <v>136</v>
      </c>
      <c r="B37" s="181">
        <v>7.1037448090845601</v>
      </c>
    </row>
    <row r="38" spans="1:2" x14ac:dyDescent="0.25">
      <c r="A38" s="179" t="s">
        <v>137</v>
      </c>
      <c r="B38" s="181">
        <v>8.9025156071072402</v>
      </c>
    </row>
  </sheetData>
  <autoFilter ref="A5:B38">
    <sortState ref="A6:B38">
      <sortCondition ref="B5:B38"/>
    </sortState>
  </autoFilter>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B38"/>
  <sheetViews>
    <sheetView workbookViewId="0">
      <selection activeCell="A2" sqref="A2"/>
    </sheetView>
  </sheetViews>
  <sheetFormatPr baseColWidth="10" defaultColWidth="9.140625" defaultRowHeight="15" x14ac:dyDescent="0.25"/>
  <cols>
    <col min="1" max="16384" width="9.140625" style="179"/>
  </cols>
  <sheetData>
    <row r="1" spans="1:2" x14ac:dyDescent="0.25">
      <c r="A1" s="179" t="s">
        <v>1379</v>
      </c>
    </row>
    <row r="2" spans="1:2" x14ac:dyDescent="0.25">
      <c r="A2" s="179" t="s">
        <v>716</v>
      </c>
    </row>
    <row r="3" spans="1:2" x14ac:dyDescent="0.25">
      <c r="A3" s="179" t="s">
        <v>718</v>
      </c>
    </row>
    <row r="4" spans="1:2" x14ac:dyDescent="0.25">
      <c r="A4" s="292" t="s">
        <v>1327</v>
      </c>
      <c r="B4" s="292"/>
    </row>
    <row r="5" spans="1:2" x14ac:dyDescent="0.25">
      <c r="A5" s="179" t="s">
        <v>114</v>
      </c>
      <c r="B5" s="179" t="s">
        <v>526</v>
      </c>
    </row>
    <row r="6" spans="1:2" x14ac:dyDescent="0.25">
      <c r="A6" s="179" t="s">
        <v>132</v>
      </c>
      <c r="B6" s="181">
        <v>-8.4875811483998707</v>
      </c>
    </row>
    <row r="7" spans="1:2" x14ac:dyDescent="0.25">
      <c r="A7" s="179" t="s">
        <v>119</v>
      </c>
      <c r="B7" s="181">
        <v>-4.9247578378334698</v>
      </c>
    </row>
    <row r="8" spans="1:2" x14ac:dyDescent="0.25">
      <c r="A8" s="179" t="s">
        <v>117</v>
      </c>
      <c r="B8" s="181">
        <v>-3.5503739505099201</v>
      </c>
    </row>
    <row r="9" spans="1:2" x14ac:dyDescent="0.25">
      <c r="A9" s="179" t="s">
        <v>145</v>
      </c>
      <c r="B9" s="181">
        <v>-2.9467734984879099</v>
      </c>
    </row>
    <row r="10" spans="1:2" x14ac:dyDescent="0.25">
      <c r="A10" s="179" t="s">
        <v>118</v>
      </c>
      <c r="B10" s="181">
        <v>-2.22206081700203</v>
      </c>
    </row>
    <row r="11" spans="1:2" x14ac:dyDescent="0.25">
      <c r="A11" s="179" t="s">
        <v>140</v>
      </c>
      <c r="B11" s="181">
        <v>-2.2138407092466701</v>
      </c>
    </row>
    <row r="12" spans="1:2" x14ac:dyDescent="0.25">
      <c r="A12" s="179" t="s">
        <v>127</v>
      </c>
      <c r="B12" s="181">
        <v>-1.7335058304874</v>
      </c>
    </row>
    <row r="13" spans="1:2" x14ac:dyDescent="0.25">
      <c r="A13" s="179" t="s">
        <v>125</v>
      </c>
      <c r="B13" s="181">
        <v>-1.1111892811461199</v>
      </c>
    </row>
    <row r="14" spans="1:2" x14ac:dyDescent="0.25">
      <c r="A14" s="179" t="s">
        <v>131</v>
      </c>
      <c r="B14" s="181">
        <v>-0.81411126187245197</v>
      </c>
    </row>
    <row r="15" spans="1:2" x14ac:dyDescent="0.25">
      <c r="A15" s="179" t="s">
        <v>116</v>
      </c>
      <c r="B15" s="181">
        <v>-0.35496404947205101</v>
      </c>
    </row>
    <row r="16" spans="1:2" x14ac:dyDescent="0.25">
      <c r="A16" s="179" t="s">
        <v>126</v>
      </c>
      <c r="B16" s="181">
        <v>9.0155942654934804E-2</v>
      </c>
    </row>
    <row r="17" spans="1:2" x14ac:dyDescent="0.25">
      <c r="A17" s="179" t="s">
        <v>124</v>
      </c>
      <c r="B17" s="181">
        <v>0.21943667873884901</v>
      </c>
    </row>
    <row r="18" spans="1:2" x14ac:dyDescent="0.25">
      <c r="A18" s="179" t="s">
        <v>133</v>
      </c>
      <c r="B18" s="181">
        <v>0.58642057734006303</v>
      </c>
    </row>
    <row r="19" spans="1:2" x14ac:dyDescent="0.25">
      <c r="A19" s="179" t="s">
        <v>135</v>
      </c>
      <c r="B19" s="181">
        <v>0.84486443919451504</v>
      </c>
    </row>
    <row r="20" spans="1:2" x14ac:dyDescent="0.25">
      <c r="A20" s="179" t="s">
        <v>121</v>
      </c>
      <c r="B20" s="181">
        <v>0.95505072499295596</v>
      </c>
    </row>
    <row r="21" spans="1:2" x14ac:dyDescent="0.25">
      <c r="A21" s="179" t="s">
        <v>130</v>
      </c>
      <c r="B21" s="181">
        <v>1.2606055836324099</v>
      </c>
    </row>
    <row r="22" spans="1:2" x14ac:dyDescent="0.25">
      <c r="A22" s="179" t="s">
        <v>138</v>
      </c>
      <c r="B22" s="181">
        <v>1.4218914283003099</v>
      </c>
    </row>
    <row r="23" spans="1:2" x14ac:dyDescent="0.25">
      <c r="A23" s="179" t="s">
        <v>5</v>
      </c>
      <c r="B23" s="181">
        <v>1.49669093961711</v>
      </c>
    </row>
    <row r="24" spans="1:2" x14ac:dyDescent="0.25">
      <c r="A24" s="179" t="s">
        <v>137</v>
      </c>
      <c r="B24" s="181">
        <v>1.8587366062383901</v>
      </c>
    </row>
    <row r="25" spans="1:2" x14ac:dyDescent="0.25">
      <c r="A25" s="179" t="s">
        <v>53</v>
      </c>
      <c r="B25" s="181">
        <v>2.1635254583183099</v>
      </c>
    </row>
    <row r="26" spans="1:2" x14ac:dyDescent="0.25">
      <c r="A26" s="179" t="s">
        <v>123</v>
      </c>
      <c r="B26" s="181">
        <v>2.78351176051437</v>
      </c>
    </row>
    <row r="27" spans="1:2" x14ac:dyDescent="0.25">
      <c r="A27" s="179" t="s">
        <v>144</v>
      </c>
      <c r="B27" s="181">
        <v>2.8645662758455002</v>
      </c>
    </row>
    <row r="28" spans="1:2" x14ac:dyDescent="0.25">
      <c r="A28" s="179" t="s">
        <v>171</v>
      </c>
      <c r="B28" s="181">
        <v>3.2044820418997801</v>
      </c>
    </row>
    <row r="29" spans="1:2" x14ac:dyDescent="0.25">
      <c r="A29" s="179" t="s">
        <v>122</v>
      </c>
      <c r="B29" s="181">
        <v>3.3548836285333299</v>
      </c>
    </row>
    <row r="30" spans="1:2" x14ac:dyDescent="0.25">
      <c r="A30" s="179" t="s">
        <v>128</v>
      </c>
      <c r="B30" s="181">
        <v>3.7695427566820401</v>
      </c>
    </row>
    <row r="31" spans="1:2" x14ac:dyDescent="0.25">
      <c r="A31" s="179" t="s">
        <v>143</v>
      </c>
      <c r="B31" s="181">
        <v>4.48256284815238</v>
      </c>
    </row>
    <row r="32" spans="1:2" x14ac:dyDescent="0.25">
      <c r="A32" s="179" t="s">
        <v>139</v>
      </c>
      <c r="B32" s="181">
        <v>4.7037505119703598</v>
      </c>
    </row>
    <row r="33" spans="1:2" x14ac:dyDescent="0.25">
      <c r="A33" s="179" t="s">
        <v>134</v>
      </c>
      <c r="B33" s="181">
        <v>5.3866908690919999</v>
      </c>
    </row>
    <row r="34" spans="1:2" x14ac:dyDescent="0.25">
      <c r="A34" s="179" t="s">
        <v>136</v>
      </c>
      <c r="B34" s="181">
        <v>5.4175299131950396</v>
      </c>
    </row>
    <row r="35" spans="1:2" x14ac:dyDescent="0.25">
      <c r="A35" s="179" t="s">
        <v>129</v>
      </c>
      <c r="B35" s="181">
        <v>5.5362188421762104</v>
      </c>
    </row>
    <row r="36" spans="1:2" x14ac:dyDescent="0.25">
      <c r="A36" s="179" t="s">
        <v>94</v>
      </c>
      <c r="B36" s="181">
        <v>5.74055410614225</v>
      </c>
    </row>
    <row r="37" spans="1:2" x14ac:dyDescent="0.25">
      <c r="A37" s="179" t="s">
        <v>120</v>
      </c>
      <c r="B37" s="181">
        <v>6.8702154918593799</v>
      </c>
    </row>
    <row r="38" spans="1:2" x14ac:dyDescent="0.25">
      <c r="A38" s="179" t="s">
        <v>142</v>
      </c>
      <c r="B38" s="181">
        <v>7.4075231562116297</v>
      </c>
    </row>
  </sheetData>
  <autoFilter ref="A5:B38">
    <sortState ref="A6:B38">
      <sortCondition ref="B5:B38"/>
    </sortState>
  </autoFilter>
  <mergeCells count="1">
    <mergeCell ref="A4:B4"/>
  </mergeCells>
  <hyperlinks>
    <hyperlink ref="A4:B4" location="Índice!A1" display="Regresar al Índice"/>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H43"/>
  <sheetViews>
    <sheetView workbookViewId="0">
      <selection activeCell="A2" sqref="A2"/>
    </sheetView>
  </sheetViews>
  <sheetFormatPr baseColWidth="10" defaultRowHeight="15" x14ac:dyDescent="0.25"/>
  <sheetData>
    <row r="1" spans="1:8" x14ac:dyDescent="0.25">
      <c r="A1" s="179" t="s">
        <v>1310</v>
      </c>
    </row>
    <row r="2" spans="1:8" x14ac:dyDescent="0.25">
      <c r="A2" s="179" t="s">
        <v>796</v>
      </c>
    </row>
    <row r="3" spans="1:8" x14ac:dyDescent="0.25">
      <c r="A3" s="292" t="s">
        <v>1327</v>
      </c>
      <c r="B3" s="292"/>
    </row>
    <row r="5" spans="1:8" s="198" customFormat="1" ht="60" x14ac:dyDescent="0.25">
      <c r="A5" s="195"/>
      <c r="B5" s="195" t="s">
        <v>692</v>
      </c>
      <c r="C5" s="195" t="s">
        <v>114</v>
      </c>
      <c r="D5" s="196" t="s">
        <v>781</v>
      </c>
      <c r="E5" s="196" t="s">
        <v>782</v>
      </c>
      <c r="F5" s="196" t="s">
        <v>783</v>
      </c>
      <c r="G5" s="197" t="s">
        <v>784</v>
      </c>
      <c r="H5" s="197" t="s">
        <v>173</v>
      </c>
    </row>
    <row r="6" spans="1:8" x14ac:dyDescent="0.25">
      <c r="A6" s="309">
        <v>2016</v>
      </c>
      <c r="B6" s="199" t="s">
        <v>509</v>
      </c>
      <c r="C6" s="199" t="s">
        <v>94</v>
      </c>
      <c r="D6" s="199">
        <v>2</v>
      </c>
      <c r="E6" s="200">
        <v>0</v>
      </c>
      <c r="F6" s="199">
        <v>7</v>
      </c>
      <c r="G6" s="40">
        <f>SUM(D6:F6)</f>
        <v>9</v>
      </c>
      <c r="H6" s="40">
        <v>4.3030302999999996</v>
      </c>
    </row>
    <row r="7" spans="1:8" x14ac:dyDescent="0.25">
      <c r="A7" s="310"/>
      <c r="B7" s="199" t="s">
        <v>510</v>
      </c>
      <c r="C7" s="199" t="s">
        <v>94</v>
      </c>
      <c r="D7" s="199">
        <v>5</v>
      </c>
      <c r="E7" s="200">
        <v>0</v>
      </c>
      <c r="F7" s="199">
        <v>6</v>
      </c>
      <c r="G7" s="40">
        <f t="shared" ref="G7:G43" si="0">SUM(D7:F7)</f>
        <v>11</v>
      </c>
      <c r="H7" s="40">
        <v>3.6666666999999999</v>
      </c>
    </row>
    <row r="8" spans="1:8" x14ac:dyDescent="0.25">
      <c r="A8" s="310"/>
      <c r="B8" s="199" t="s">
        <v>427</v>
      </c>
      <c r="C8" s="199" t="s">
        <v>94</v>
      </c>
      <c r="D8" s="199">
        <v>4</v>
      </c>
      <c r="E8" s="200">
        <v>0</v>
      </c>
      <c r="F8" s="199">
        <v>30</v>
      </c>
      <c r="G8" s="40">
        <f t="shared" si="0"/>
        <v>34</v>
      </c>
      <c r="H8" s="40">
        <v>19.181818</v>
      </c>
    </row>
    <row r="9" spans="1:8" x14ac:dyDescent="0.25">
      <c r="A9" s="310"/>
      <c r="B9" s="199" t="s">
        <v>511</v>
      </c>
      <c r="C9" s="199" t="s">
        <v>94</v>
      </c>
      <c r="D9" s="199">
        <v>2</v>
      </c>
      <c r="E9" s="200">
        <v>1</v>
      </c>
      <c r="F9" s="199">
        <v>30</v>
      </c>
      <c r="G9" s="40">
        <f t="shared" si="0"/>
        <v>33</v>
      </c>
      <c r="H9" s="40">
        <v>14.433332999999999</v>
      </c>
    </row>
    <row r="10" spans="1:8" x14ac:dyDescent="0.25">
      <c r="A10" s="310"/>
      <c r="B10" s="199" t="s">
        <v>785</v>
      </c>
      <c r="C10" s="199" t="s">
        <v>94</v>
      </c>
      <c r="D10" s="199">
        <v>2</v>
      </c>
      <c r="E10" s="200">
        <v>4</v>
      </c>
      <c r="F10" s="199">
        <v>56</v>
      </c>
      <c r="G10" s="40">
        <f t="shared" si="0"/>
        <v>62</v>
      </c>
      <c r="H10" s="40">
        <v>15.571429</v>
      </c>
    </row>
    <row r="11" spans="1:8" x14ac:dyDescent="0.25">
      <c r="A11" s="310"/>
      <c r="B11" s="199" t="s">
        <v>786</v>
      </c>
      <c r="C11" s="199" t="s">
        <v>94</v>
      </c>
      <c r="D11" s="199">
        <v>3</v>
      </c>
      <c r="E11" s="200">
        <v>6</v>
      </c>
      <c r="F11" s="199">
        <v>128</v>
      </c>
      <c r="G11" s="40">
        <f t="shared" si="0"/>
        <v>137</v>
      </c>
      <c r="H11" s="40">
        <v>35.766666999999998</v>
      </c>
    </row>
    <row r="12" spans="1:8" x14ac:dyDescent="0.25">
      <c r="A12" s="310"/>
      <c r="B12" s="199" t="s">
        <v>787</v>
      </c>
      <c r="C12" s="199" t="s">
        <v>94</v>
      </c>
      <c r="D12" s="199">
        <v>2</v>
      </c>
      <c r="E12" s="200">
        <v>2</v>
      </c>
      <c r="F12" s="199">
        <v>64</v>
      </c>
      <c r="G12" s="40">
        <f t="shared" si="0"/>
        <v>68</v>
      </c>
      <c r="H12" s="40">
        <v>29.8</v>
      </c>
    </row>
    <row r="13" spans="1:8" x14ac:dyDescent="0.25">
      <c r="A13" s="310"/>
      <c r="B13" s="199" t="s">
        <v>788</v>
      </c>
      <c r="C13" s="199" t="s">
        <v>94</v>
      </c>
      <c r="D13" s="199">
        <v>1</v>
      </c>
      <c r="E13" s="200">
        <v>8</v>
      </c>
      <c r="F13" s="199">
        <v>43</v>
      </c>
      <c r="G13" s="40">
        <f t="shared" si="0"/>
        <v>52</v>
      </c>
      <c r="H13" s="40">
        <v>27.90625</v>
      </c>
    </row>
    <row r="14" spans="1:8" x14ac:dyDescent="0.25">
      <c r="A14" s="310"/>
      <c r="B14" s="199" t="s">
        <v>789</v>
      </c>
      <c r="C14" s="199" t="s">
        <v>94</v>
      </c>
      <c r="D14" s="199">
        <v>1</v>
      </c>
      <c r="E14" s="200">
        <v>9</v>
      </c>
      <c r="F14" s="199">
        <v>28</v>
      </c>
      <c r="G14" s="40">
        <f t="shared" si="0"/>
        <v>38</v>
      </c>
      <c r="H14" s="40">
        <v>30.172414</v>
      </c>
    </row>
    <row r="15" spans="1:8" x14ac:dyDescent="0.25">
      <c r="A15" s="310"/>
      <c r="B15" s="199" t="s">
        <v>790</v>
      </c>
      <c r="C15" s="199" t="s">
        <v>94</v>
      </c>
      <c r="D15" s="199">
        <v>20</v>
      </c>
      <c r="E15" s="200">
        <v>5</v>
      </c>
      <c r="F15" s="199">
        <v>28</v>
      </c>
      <c r="G15" s="40">
        <f t="shared" si="0"/>
        <v>53</v>
      </c>
      <c r="H15" s="40">
        <v>25.241378999999998</v>
      </c>
    </row>
    <row r="16" spans="1:8" x14ac:dyDescent="0.25">
      <c r="A16" s="310"/>
      <c r="B16" s="199" t="s">
        <v>791</v>
      </c>
      <c r="C16" s="199" t="s">
        <v>94</v>
      </c>
      <c r="D16" s="199">
        <v>8</v>
      </c>
      <c r="E16" s="200">
        <v>6</v>
      </c>
      <c r="F16" s="199">
        <v>51</v>
      </c>
      <c r="G16" s="40">
        <f t="shared" si="0"/>
        <v>65</v>
      </c>
      <c r="H16" s="40">
        <v>29</v>
      </c>
    </row>
    <row r="17" spans="1:8" x14ac:dyDescent="0.25">
      <c r="A17" s="311"/>
      <c r="B17" s="199" t="s">
        <v>428</v>
      </c>
      <c r="C17" s="199" t="s">
        <v>94</v>
      </c>
      <c r="D17" s="199">
        <v>1</v>
      </c>
      <c r="E17" s="200">
        <v>10</v>
      </c>
      <c r="F17" s="199">
        <v>51</v>
      </c>
      <c r="G17" s="40">
        <f t="shared" si="0"/>
        <v>62</v>
      </c>
      <c r="H17" s="40">
        <v>34.53125</v>
      </c>
    </row>
    <row r="18" spans="1:8" x14ac:dyDescent="0.25">
      <c r="A18" s="309">
        <v>2017</v>
      </c>
      <c r="B18" s="199" t="s">
        <v>509</v>
      </c>
      <c r="C18" s="199" t="s">
        <v>94</v>
      </c>
      <c r="D18" s="199">
        <v>15</v>
      </c>
      <c r="E18" s="200">
        <v>6</v>
      </c>
      <c r="F18" s="199">
        <v>21</v>
      </c>
      <c r="G18" s="40">
        <f t="shared" si="0"/>
        <v>42</v>
      </c>
      <c r="H18" s="40">
        <v>18.65625</v>
      </c>
    </row>
    <row r="19" spans="1:8" x14ac:dyDescent="0.25">
      <c r="A19" s="310"/>
      <c r="B19" s="199" t="s">
        <v>510</v>
      </c>
      <c r="C19" s="199" t="s">
        <v>94</v>
      </c>
      <c r="D19" s="199">
        <v>3</v>
      </c>
      <c r="E19" s="200">
        <v>4</v>
      </c>
      <c r="F19" s="199">
        <v>29</v>
      </c>
      <c r="G19" s="40">
        <f t="shared" si="0"/>
        <v>36</v>
      </c>
      <c r="H19" s="40">
        <v>23.4375</v>
      </c>
    </row>
    <row r="20" spans="1:8" x14ac:dyDescent="0.25">
      <c r="A20" s="310"/>
      <c r="B20" s="199" t="s">
        <v>427</v>
      </c>
      <c r="C20" s="199" t="s">
        <v>94</v>
      </c>
      <c r="D20" s="199">
        <v>1</v>
      </c>
      <c r="E20" s="200">
        <v>7</v>
      </c>
      <c r="F20" s="199">
        <v>61</v>
      </c>
      <c r="G20" s="40">
        <f t="shared" si="0"/>
        <v>69</v>
      </c>
      <c r="H20" s="40">
        <v>35.625</v>
      </c>
    </row>
    <row r="21" spans="1:8" x14ac:dyDescent="0.25">
      <c r="A21" s="310"/>
      <c r="B21" s="199" t="s">
        <v>511</v>
      </c>
      <c r="C21" s="199" t="s">
        <v>94</v>
      </c>
      <c r="D21" s="199">
        <v>1</v>
      </c>
      <c r="E21" s="200">
        <v>1</v>
      </c>
      <c r="F21" s="199">
        <v>57</v>
      </c>
      <c r="G21" s="40">
        <f t="shared" si="0"/>
        <v>59</v>
      </c>
      <c r="H21" s="40">
        <v>28.625</v>
      </c>
    </row>
    <row r="22" spans="1:8" x14ac:dyDescent="0.25">
      <c r="A22" s="310"/>
      <c r="B22" s="199" t="s">
        <v>785</v>
      </c>
      <c r="C22" s="199" t="s">
        <v>94</v>
      </c>
      <c r="D22" s="199">
        <v>0</v>
      </c>
      <c r="E22" s="200">
        <v>4</v>
      </c>
      <c r="F22" s="199">
        <v>107</v>
      </c>
      <c r="G22" s="40">
        <f t="shared" si="0"/>
        <v>111</v>
      </c>
      <c r="H22" s="40">
        <v>26.40625</v>
      </c>
    </row>
    <row r="23" spans="1:8" x14ac:dyDescent="0.25">
      <c r="A23" s="310"/>
      <c r="B23" s="199" t="s">
        <v>786</v>
      </c>
      <c r="C23" s="199" t="s">
        <v>94</v>
      </c>
      <c r="D23" s="199">
        <v>0</v>
      </c>
      <c r="E23" s="200">
        <v>6</v>
      </c>
      <c r="F23" s="199">
        <v>41</v>
      </c>
      <c r="G23" s="40">
        <f t="shared" si="0"/>
        <v>47</v>
      </c>
      <c r="H23" s="40">
        <v>24.71875</v>
      </c>
    </row>
    <row r="24" spans="1:8" x14ac:dyDescent="0.25">
      <c r="A24" s="310"/>
      <c r="B24" s="199" t="s">
        <v>787</v>
      </c>
      <c r="C24" s="199" t="s">
        <v>94</v>
      </c>
      <c r="D24" s="199">
        <v>1</v>
      </c>
      <c r="E24" s="200">
        <v>3</v>
      </c>
      <c r="F24" s="199">
        <v>45</v>
      </c>
      <c r="G24" s="40">
        <f t="shared" si="0"/>
        <v>49</v>
      </c>
      <c r="H24" s="40">
        <v>21.03125</v>
      </c>
    </row>
    <row r="25" spans="1:8" x14ac:dyDescent="0.25">
      <c r="A25" s="310"/>
      <c r="B25" s="199" t="s">
        <v>788</v>
      </c>
      <c r="C25" s="199" t="s">
        <v>94</v>
      </c>
      <c r="D25" s="199">
        <v>3</v>
      </c>
      <c r="E25" s="200">
        <v>5</v>
      </c>
      <c r="F25" s="199">
        <v>37</v>
      </c>
      <c r="G25" s="40">
        <f t="shared" si="0"/>
        <v>45</v>
      </c>
      <c r="H25" s="40">
        <v>24.03125</v>
      </c>
    </row>
    <row r="26" spans="1:8" x14ac:dyDescent="0.25">
      <c r="A26" s="310"/>
      <c r="B26" s="199" t="s">
        <v>789</v>
      </c>
      <c r="C26" s="199" t="s">
        <v>94</v>
      </c>
      <c r="D26" s="199">
        <v>2</v>
      </c>
      <c r="E26" s="200">
        <v>7</v>
      </c>
      <c r="F26" s="199">
        <v>49</v>
      </c>
      <c r="G26" s="40">
        <f t="shared" si="0"/>
        <v>58</v>
      </c>
      <c r="H26" s="40">
        <v>25.5</v>
      </c>
    </row>
    <row r="27" spans="1:8" x14ac:dyDescent="0.25">
      <c r="A27" s="310"/>
      <c r="B27" s="199" t="s">
        <v>790</v>
      </c>
      <c r="C27" s="199" t="s">
        <v>94</v>
      </c>
      <c r="D27" s="199">
        <v>0</v>
      </c>
      <c r="E27" s="200">
        <v>5</v>
      </c>
      <c r="F27" s="199">
        <v>77</v>
      </c>
      <c r="G27" s="40">
        <f t="shared" si="0"/>
        <v>82</v>
      </c>
      <c r="H27" s="40">
        <v>30.96875</v>
      </c>
    </row>
    <row r="28" spans="1:8" x14ac:dyDescent="0.25">
      <c r="A28" s="310"/>
      <c r="B28" s="199" t="s">
        <v>791</v>
      </c>
      <c r="C28" s="199" t="s">
        <v>94</v>
      </c>
      <c r="D28" s="199">
        <v>1</v>
      </c>
      <c r="E28" s="200">
        <v>6</v>
      </c>
      <c r="F28" s="199">
        <v>55</v>
      </c>
      <c r="G28" s="40">
        <f t="shared" si="0"/>
        <v>62</v>
      </c>
      <c r="H28" s="40">
        <v>28.59375</v>
      </c>
    </row>
    <row r="29" spans="1:8" x14ac:dyDescent="0.25">
      <c r="A29" s="311"/>
      <c r="B29" s="199" t="s">
        <v>428</v>
      </c>
      <c r="C29" s="199" t="s">
        <v>94</v>
      </c>
      <c r="D29" s="199">
        <v>3</v>
      </c>
      <c r="E29" s="200">
        <v>7</v>
      </c>
      <c r="F29" s="199">
        <v>130</v>
      </c>
      <c r="G29" s="40">
        <f t="shared" si="0"/>
        <v>140</v>
      </c>
      <c r="H29" s="40">
        <v>42.21875</v>
      </c>
    </row>
    <row r="30" spans="1:8" x14ac:dyDescent="0.25">
      <c r="A30" s="309">
        <v>2018</v>
      </c>
      <c r="B30" s="199" t="s">
        <v>509</v>
      </c>
      <c r="C30" s="199" t="s">
        <v>94</v>
      </c>
      <c r="D30" s="199">
        <v>1</v>
      </c>
      <c r="E30" s="200">
        <v>8</v>
      </c>
      <c r="F30" s="199">
        <v>70</v>
      </c>
      <c r="G30" s="40">
        <f t="shared" si="0"/>
        <v>79</v>
      </c>
      <c r="H30" s="40">
        <v>30.333333</v>
      </c>
    </row>
    <row r="31" spans="1:8" x14ac:dyDescent="0.25">
      <c r="A31" s="310"/>
      <c r="B31" s="199" t="s">
        <v>510</v>
      </c>
      <c r="C31" s="199" t="s">
        <v>94</v>
      </c>
      <c r="D31" s="199">
        <v>0</v>
      </c>
      <c r="E31" s="200">
        <v>8</v>
      </c>
      <c r="F31" s="199">
        <v>93</v>
      </c>
      <c r="G31" s="40">
        <f t="shared" si="0"/>
        <v>101</v>
      </c>
      <c r="H31" s="40">
        <v>39.666666999999997</v>
      </c>
    </row>
    <row r="32" spans="1:8" x14ac:dyDescent="0.25">
      <c r="A32" s="310"/>
      <c r="B32" s="199" t="s">
        <v>427</v>
      </c>
      <c r="C32" s="199" t="s">
        <v>94</v>
      </c>
      <c r="D32" s="199">
        <v>4</v>
      </c>
      <c r="E32" s="200">
        <v>22</v>
      </c>
      <c r="F32" s="199">
        <v>100</v>
      </c>
      <c r="G32" s="40">
        <f t="shared" si="0"/>
        <v>126</v>
      </c>
      <c r="H32" s="40">
        <v>39.69697</v>
      </c>
    </row>
    <row r="33" spans="1:8" x14ac:dyDescent="0.25">
      <c r="A33" s="310"/>
      <c r="B33" s="199" t="s">
        <v>511</v>
      </c>
      <c r="C33" s="199" t="s">
        <v>94</v>
      </c>
      <c r="D33" s="199">
        <v>0</v>
      </c>
      <c r="E33" s="200">
        <v>19</v>
      </c>
      <c r="F33" s="199">
        <v>91</v>
      </c>
      <c r="G33" s="40">
        <f t="shared" si="0"/>
        <v>110</v>
      </c>
      <c r="H33" s="40">
        <v>41.909090999999997</v>
      </c>
    </row>
    <row r="34" spans="1:8" x14ac:dyDescent="0.25">
      <c r="A34" s="310"/>
      <c r="B34" s="199" t="s">
        <v>785</v>
      </c>
      <c r="C34" s="199" t="s">
        <v>94</v>
      </c>
      <c r="D34" s="199">
        <v>0</v>
      </c>
      <c r="E34" s="200">
        <v>21</v>
      </c>
      <c r="F34" s="199">
        <v>125</v>
      </c>
      <c r="G34" s="40">
        <f t="shared" si="0"/>
        <v>146</v>
      </c>
      <c r="H34" s="40">
        <v>45.090909000000003</v>
      </c>
    </row>
    <row r="35" spans="1:8" x14ac:dyDescent="0.25">
      <c r="A35" s="310"/>
      <c r="B35" s="199" t="s">
        <v>786</v>
      </c>
      <c r="C35" s="199" t="s">
        <v>94</v>
      </c>
      <c r="D35" s="199">
        <v>0</v>
      </c>
      <c r="E35" s="200">
        <v>26</v>
      </c>
      <c r="F35" s="199">
        <v>96</v>
      </c>
      <c r="G35" s="40">
        <f t="shared" si="0"/>
        <v>122</v>
      </c>
      <c r="H35" s="40">
        <v>48.212121000000003</v>
      </c>
    </row>
    <row r="36" spans="1:8" x14ac:dyDescent="0.25">
      <c r="A36" s="310"/>
      <c r="B36" s="199" t="s">
        <v>787</v>
      </c>
      <c r="C36" s="199" t="s">
        <v>94</v>
      </c>
      <c r="D36" s="199">
        <v>1</v>
      </c>
      <c r="E36" s="200">
        <v>7</v>
      </c>
      <c r="F36" s="199">
        <v>74</v>
      </c>
      <c r="G36" s="40">
        <f t="shared" si="0"/>
        <v>82</v>
      </c>
      <c r="H36" s="40">
        <v>37.545454999999997</v>
      </c>
    </row>
    <row r="37" spans="1:8" x14ac:dyDescent="0.25">
      <c r="A37" s="310"/>
      <c r="B37" s="199" t="s">
        <v>788</v>
      </c>
      <c r="C37" s="199" t="s">
        <v>94</v>
      </c>
      <c r="D37" s="199">
        <v>1</v>
      </c>
      <c r="E37" s="200">
        <v>2</v>
      </c>
      <c r="F37" s="199">
        <v>91</v>
      </c>
      <c r="G37" s="40">
        <f t="shared" si="0"/>
        <v>94</v>
      </c>
      <c r="H37" s="40">
        <v>38.69697</v>
      </c>
    </row>
    <row r="38" spans="1:8" x14ac:dyDescent="0.25">
      <c r="A38" s="310"/>
      <c r="B38" s="199" t="s">
        <v>789</v>
      </c>
      <c r="C38" s="199" t="s">
        <v>94</v>
      </c>
      <c r="D38" s="199">
        <v>1</v>
      </c>
      <c r="E38" s="200">
        <v>11</v>
      </c>
      <c r="F38" s="199">
        <v>141</v>
      </c>
      <c r="G38" s="40">
        <f t="shared" si="0"/>
        <v>153</v>
      </c>
      <c r="H38" s="40">
        <v>50.272727000000003</v>
      </c>
    </row>
    <row r="39" spans="1:8" x14ac:dyDescent="0.25">
      <c r="A39" s="310"/>
      <c r="B39" s="199" t="s">
        <v>790</v>
      </c>
      <c r="C39" s="199" t="s">
        <v>94</v>
      </c>
      <c r="D39" s="199">
        <v>3</v>
      </c>
      <c r="E39" s="200">
        <v>8</v>
      </c>
      <c r="F39" s="199">
        <v>156</v>
      </c>
      <c r="G39" s="40">
        <f t="shared" si="0"/>
        <v>167</v>
      </c>
      <c r="H39" s="40">
        <v>48.909090999999997</v>
      </c>
    </row>
    <row r="40" spans="1:8" x14ac:dyDescent="0.25">
      <c r="A40" s="310"/>
      <c r="B40" s="199" t="s">
        <v>791</v>
      </c>
      <c r="C40" s="199" t="s">
        <v>94</v>
      </c>
      <c r="D40" s="199">
        <v>3</v>
      </c>
      <c r="E40" s="200">
        <v>9</v>
      </c>
      <c r="F40" s="199">
        <v>151</v>
      </c>
      <c r="G40" s="40">
        <f t="shared" si="0"/>
        <v>163</v>
      </c>
      <c r="H40" s="40">
        <v>54.030303000000004</v>
      </c>
    </row>
    <row r="41" spans="1:8" x14ac:dyDescent="0.25">
      <c r="A41" s="312"/>
      <c r="B41" s="199" t="s">
        <v>428</v>
      </c>
      <c r="C41" s="199" t="s">
        <v>94</v>
      </c>
      <c r="D41" s="199">
        <v>5</v>
      </c>
      <c r="E41" s="200">
        <v>11</v>
      </c>
      <c r="F41" s="199">
        <v>218</v>
      </c>
      <c r="G41" s="40">
        <f t="shared" si="0"/>
        <v>234</v>
      </c>
      <c r="H41" s="40">
        <v>65.242424</v>
      </c>
    </row>
    <row r="42" spans="1:8" x14ac:dyDescent="0.25">
      <c r="A42" s="313">
        <v>2019</v>
      </c>
      <c r="B42" s="199" t="s">
        <v>509</v>
      </c>
      <c r="C42" s="199" t="s">
        <v>94</v>
      </c>
      <c r="D42" s="199">
        <v>3</v>
      </c>
      <c r="E42" s="200">
        <v>33</v>
      </c>
      <c r="F42" s="199">
        <v>150</v>
      </c>
      <c r="G42" s="40">
        <f t="shared" si="0"/>
        <v>186</v>
      </c>
      <c r="H42" s="40">
        <v>60.25</v>
      </c>
    </row>
    <row r="43" spans="1:8" x14ac:dyDescent="0.25">
      <c r="A43" s="314"/>
      <c r="B43" s="199" t="s">
        <v>510</v>
      </c>
      <c r="C43" s="199" t="s">
        <v>94</v>
      </c>
      <c r="D43" s="199">
        <v>5</v>
      </c>
      <c r="E43" s="200">
        <v>16</v>
      </c>
      <c r="F43" s="199">
        <v>107</v>
      </c>
      <c r="G43" s="40">
        <f t="shared" si="0"/>
        <v>128</v>
      </c>
      <c r="H43" s="40">
        <v>10.95</v>
      </c>
    </row>
  </sheetData>
  <mergeCells count="5">
    <mergeCell ref="A6:A17"/>
    <mergeCell ref="A18:A29"/>
    <mergeCell ref="A30:A41"/>
    <mergeCell ref="A42:A43"/>
    <mergeCell ref="A3:B3"/>
  </mergeCells>
  <hyperlinks>
    <hyperlink ref="A3:B3" location="Índice!A1" display="Regresar al Índice"/>
  </hyperlink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F39"/>
  <sheetViews>
    <sheetView workbookViewId="0">
      <selection activeCell="A2" sqref="A2"/>
    </sheetView>
  </sheetViews>
  <sheetFormatPr baseColWidth="10" defaultRowHeight="15" x14ac:dyDescent="0.25"/>
  <cols>
    <col min="1" max="1" width="19.42578125" customWidth="1"/>
  </cols>
  <sheetData>
    <row r="1" spans="1:6" x14ac:dyDescent="0.25">
      <c r="A1" s="179" t="s">
        <v>1378</v>
      </c>
    </row>
    <row r="2" spans="1:6" x14ac:dyDescent="0.25">
      <c r="A2" s="179" t="s">
        <v>796</v>
      </c>
    </row>
    <row r="3" spans="1:6" x14ac:dyDescent="0.25">
      <c r="A3" s="292" t="s">
        <v>1327</v>
      </c>
      <c r="B3" s="292"/>
    </row>
    <row r="5" spans="1:6" ht="60" x14ac:dyDescent="0.25">
      <c r="A5" s="195" t="s">
        <v>114</v>
      </c>
      <c r="B5" s="195" t="s">
        <v>792</v>
      </c>
      <c r="C5" s="196" t="s">
        <v>793</v>
      </c>
      <c r="D5" s="196" t="s">
        <v>794</v>
      </c>
      <c r="E5" s="196" t="s">
        <v>795</v>
      </c>
      <c r="F5" s="195" t="s">
        <v>797</v>
      </c>
    </row>
    <row r="6" spans="1:6" x14ac:dyDescent="0.25">
      <c r="A6" s="201" t="s">
        <v>131</v>
      </c>
      <c r="B6" s="202">
        <f t="shared" ref="B6:B37" si="0">SUM(C6:E6)</f>
        <v>2</v>
      </c>
      <c r="C6" s="201">
        <v>0</v>
      </c>
      <c r="D6" s="201">
        <v>0</v>
      </c>
      <c r="E6" s="201">
        <v>2</v>
      </c>
      <c r="F6" s="202">
        <f>RANK(B6,$B$6:$B$37,0)</f>
        <v>30</v>
      </c>
    </row>
    <row r="7" spans="1:6" x14ac:dyDescent="0.25">
      <c r="A7" s="201" t="s">
        <v>136</v>
      </c>
      <c r="B7" s="202">
        <f t="shared" si="0"/>
        <v>2</v>
      </c>
      <c r="C7" s="201">
        <v>0</v>
      </c>
      <c r="D7" s="201">
        <v>0</v>
      </c>
      <c r="E7" s="201">
        <v>2</v>
      </c>
      <c r="F7" s="202">
        <f t="shared" ref="F7:F37" si="1">RANK(B7,$B$6:$B$37,0)</f>
        <v>30</v>
      </c>
    </row>
    <row r="8" spans="1:6" x14ac:dyDescent="0.25">
      <c r="A8" s="201" t="s">
        <v>145</v>
      </c>
      <c r="B8" s="202">
        <f t="shared" si="0"/>
        <v>2</v>
      </c>
      <c r="C8" s="201">
        <v>0</v>
      </c>
      <c r="D8" s="201">
        <v>0</v>
      </c>
      <c r="E8" s="201">
        <v>2</v>
      </c>
      <c r="F8" s="202">
        <f t="shared" si="1"/>
        <v>30</v>
      </c>
    </row>
    <row r="9" spans="1:6" x14ac:dyDescent="0.25">
      <c r="A9" s="201" t="s">
        <v>127</v>
      </c>
      <c r="B9" s="202">
        <f t="shared" si="0"/>
        <v>3</v>
      </c>
      <c r="C9" s="201">
        <v>0</v>
      </c>
      <c r="D9" s="201">
        <v>0</v>
      </c>
      <c r="E9" s="201">
        <v>3</v>
      </c>
      <c r="F9" s="202">
        <f t="shared" si="1"/>
        <v>28</v>
      </c>
    </row>
    <row r="10" spans="1:6" x14ac:dyDescent="0.25">
      <c r="A10" s="201" t="s">
        <v>125</v>
      </c>
      <c r="B10" s="202">
        <f t="shared" si="0"/>
        <v>3</v>
      </c>
      <c r="C10" s="201">
        <v>0</v>
      </c>
      <c r="D10" s="201">
        <v>0</v>
      </c>
      <c r="E10" s="201">
        <v>3</v>
      </c>
      <c r="F10" s="202">
        <f t="shared" si="1"/>
        <v>28</v>
      </c>
    </row>
    <row r="11" spans="1:6" x14ac:dyDescent="0.25">
      <c r="A11" s="201" t="s">
        <v>135</v>
      </c>
      <c r="B11" s="202">
        <f t="shared" si="0"/>
        <v>4</v>
      </c>
      <c r="C11" s="201">
        <v>0</v>
      </c>
      <c r="D11" s="201">
        <v>0</v>
      </c>
      <c r="E11" s="201">
        <v>4</v>
      </c>
      <c r="F11" s="202">
        <f t="shared" si="1"/>
        <v>26</v>
      </c>
    </row>
    <row r="12" spans="1:6" x14ac:dyDescent="0.25">
      <c r="A12" s="201" t="s">
        <v>137</v>
      </c>
      <c r="B12" s="202">
        <f t="shared" si="0"/>
        <v>4</v>
      </c>
      <c r="C12" s="201">
        <v>0</v>
      </c>
      <c r="D12" s="201">
        <v>0</v>
      </c>
      <c r="E12" s="201">
        <v>4</v>
      </c>
      <c r="F12" s="202">
        <f t="shared" si="1"/>
        <v>26</v>
      </c>
    </row>
    <row r="13" spans="1:6" x14ac:dyDescent="0.25">
      <c r="A13" s="201" t="s">
        <v>144</v>
      </c>
      <c r="B13" s="202">
        <f t="shared" si="0"/>
        <v>7</v>
      </c>
      <c r="C13" s="201">
        <v>0</v>
      </c>
      <c r="D13" s="201">
        <v>0</v>
      </c>
      <c r="E13" s="201">
        <v>7</v>
      </c>
      <c r="F13" s="202">
        <f t="shared" si="1"/>
        <v>25</v>
      </c>
    </row>
    <row r="14" spans="1:6" x14ac:dyDescent="0.25">
      <c r="A14" s="201" t="s">
        <v>132</v>
      </c>
      <c r="B14" s="202">
        <f t="shared" si="0"/>
        <v>8</v>
      </c>
      <c r="C14" s="201">
        <v>0</v>
      </c>
      <c r="D14" s="201">
        <v>0</v>
      </c>
      <c r="E14" s="201">
        <v>8</v>
      </c>
      <c r="F14" s="202">
        <f t="shared" si="1"/>
        <v>24</v>
      </c>
    </row>
    <row r="15" spans="1:6" x14ac:dyDescent="0.25">
      <c r="A15" s="201" t="s">
        <v>123</v>
      </c>
      <c r="B15" s="202">
        <f t="shared" si="0"/>
        <v>10</v>
      </c>
      <c r="C15" s="201">
        <v>0</v>
      </c>
      <c r="D15" s="201">
        <v>2</v>
      </c>
      <c r="E15" s="201">
        <v>8</v>
      </c>
      <c r="F15" s="202">
        <f t="shared" si="1"/>
        <v>23</v>
      </c>
    </row>
    <row r="16" spans="1:6" x14ac:dyDescent="0.25">
      <c r="A16" s="201" t="s">
        <v>126</v>
      </c>
      <c r="B16" s="202">
        <f t="shared" si="0"/>
        <v>12</v>
      </c>
      <c r="C16" s="201">
        <v>0</v>
      </c>
      <c r="D16" s="201">
        <v>3</v>
      </c>
      <c r="E16" s="201">
        <v>9</v>
      </c>
      <c r="F16" s="202">
        <f t="shared" si="1"/>
        <v>21</v>
      </c>
    </row>
    <row r="17" spans="1:6" x14ac:dyDescent="0.25">
      <c r="A17" s="201" t="s">
        <v>116</v>
      </c>
      <c r="B17" s="202">
        <f t="shared" si="0"/>
        <v>12</v>
      </c>
      <c r="C17" s="201">
        <v>0</v>
      </c>
      <c r="D17" s="201">
        <v>0</v>
      </c>
      <c r="E17" s="201">
        <v>12</v>
      </c>
      <c r="F17" s="202">
        <f t="shared" si="1"/>
        <v>21</v>
      </c>
    </row>
    <row r="18" spans="1:6" x14ac:dyDescent="0.25">
      <c r="A18" s="201" t="s">
        <v>122</v>
      </c>
      <c r="B18" s="202">
        <f t="shared" si="0"/>
        <v>13</v>
      </c>
      <c r="C18" s="201">
        <v>0</v>
      </c>
      <c r="D18" s="201">
        <v>0</v>
      </c>
      <c r="E18" s="201">
        <v>13</v>
      </c>
      <c r="F18" s="202">
        <f t="shared" si="1"/>
        <v>20</v>
      </c>
    </row>
    <row r="19" spans="1:6" x14ac:dyDescent="0.25">
      <c r="A19" s="201" t="s">
        <v>128</v>
      </c>
      <c r="B19" s="202">
        <f t="shared" si="0"/>
        <v>14</v>
      </c>
      <c r="C19" s="201">
        <v>0</v>
      </c>
      <c r="D19" s="201">
        <v>2</v>
      </c>
      <c r="E19" s="201">
        <v>12</v>
      </c>
      <c r="F19" s="202">
        <f t="shared" si="1"/>
        <v>19</v>
      </c>
    </row>
    <row r="20" spans="1:6" x14ac:dyDescent="0.25">
      <c r="A20" s="201" t="s">
        <v>138</v>
      </c>
      <c r="B20" s="202">
        <f t="shared" si="0"/>
        <v>15</v>
      </c>
      <c r="C20" s="201">
        <v>0</v>
      </c>
      <c r="D20" s="201">
        <v>0</v>
      </c>
      <c r="E20" s="201">
        <v>15</v>
      </c>
      <c r="F20" s="202">
        <f t="shared" si="1"/>
        <v>18</v>
      </c>
    </row>
    <row r="21" spans="1:6" x14ac:dyDescent="0.25">
      <c r="A21" s="201" t="s">
        <v>121</v>
      </c>
      <c r="B21" s="202">
        <f t="shared" si="0"/>
        <v>16</v>
      </c>
      <c r="C21" s="201">
        <v>0</v>
      </c>
      <c r="D21" s="201">
        <v>1</v>
      </c>
      <c r="E21" s="201">
        <v>15</v>
      </c>
      <c r="F21" s="202">
        <f t="shared" si="1"/>
        <v>16</v>
      </c>
    </row>
    <row r="22" spans="1:6" x14ac:dyDescent="0.25">
      <c r="A22" s="201" t="s">
        <v>119</v>
      </c>
      <c r="B22" s="202">
        <f t="shared" si="0"/>
        <v>16</v>
      </c>
      <c r="C22" s="201">
        <v>0</v>
      </c>
      <c r="D22" s="201">
        <v>0</v>
      </c>
      <c r="E22" s="201">
        <v>16</v>
      </c>
      <c r="F22" s="202">
        <f t="shared" si="1"/>
        <v>16</v>
      </c>
    </row>
    <row r="23" spans="1:6" x14ac:dyDescent="0.25">
      <c r="A23" s="201" t="s">
        <v>134</v>
      </c>
      <c r="B23" s="202">
        <f t="shared" si="0"/>
        <v>17</v>
      </c>
      <c r="C23" s="201">
        <v>0</v>
      </c>
      <c r="D23" s="201">
        <v>0</v>
      </c>
      <c r="E23" s="201">
        <v>17</v>
      </c>
      <c r="F23" s="202">
        <f t="shared" si="1"/>
        <v>14</v>
      </c>
    </row>
    <row r="24" spans="1:6" x14ac:dyDescent="0.25">
      <c r="A24" s="201" t="s">
        <v>117</v>
      </c>
      <c r="B24" s="202">
        <f t="shared" si="0"/>
        <v>17</v>
      </c>
      <c r="C24" s="201">
        <v>0</v>
      </c>
      <c r="D24" s="201">
        <v>0</v>
      </c>
      <c r="E24" s="201">
        <v>17</v>
      </c>
      <c r="F24" s="202">
        <f t="shared" si="1"/>
        <v>14</v>
      </c>
    </row>
    <row r="25" spans="1:6" x14ac:dyDescent="0.25">
      <c r="A25" s="201" t="s">
        <v>129</v>
      </c>
      <c r="B25" s="202">
        <f t="shared" si="0"/>
        <v>18</v>
      </c>
      <c r="C25" s="201">
        <v>0</v>
      </c>
      <c r="D25" s="201">
        <v>2</v>
      </c>
      <c r="E25" s="201">
        <v>16</v>
      </c>
      <c r="F25" s="202">
        <f t="shared" si="1"/>
        <v>13</v>
      </c>
    </row>
    <row r="26" spans="1:6" x14ac:dyDescent="0.25">
      <c r="A26" s="201" t="s">
        <v>140</v>
      </c>
      <c r="B26" s="202">
        <f t="shared" si="0"/>
        <v>24</v>
      </c>
      <c r="C26" s="201">
        <v>1</v>
      </c>
      <c r="D26" s="201">
        <v>0</v>
      </c>
      <c r="E26" s="201">
        <v>23</v>
      </c>
      <c r="F26" s="202">
        <f t="shared" si="1"/>
        <v>12</v>
      </c>
    </row>
    <row r="27" spans="1:6" x14ac:dyDescent="0.25">
      <c r="A27" s="201" t="s">
        <v>130</v>
      </c>
      <c r="B27" s="202">
        <f t="shared" si="0"/>
        <v>25</v>
      </c>
      <c r="C27" s="201">
        <v>0</v>
      </c>
      <c r="D27" s="201">
        <v>11</v>
      </c>
      <c r="E27" s="201">
        <v>14</v>
      </c>
      <c r="F27" s="202">
        <f t="shared" si="1"/>
        <v>10</v>
      </c>
    </row>
    <row r="28" spans="1:6" x14ac:dyDescent="0.25">
      <c r="A28" s="201" t="s">
        <v>518</v>
      </c>
      <c r="B28" s="202">
        <f t="shared" si="0"/>
        <v>25</v>
      </c>
      <c r="C28" s="201">
        <v>0</v>
      </c>
      <c r="D28" s="201">
        <v>2</v>
      </c>
      <c r="E28" s="201">
        <v>23</v>
      </c>
      <c r="F28" s="202">
        <f t="shared" si="1"/>
        <v>10</v>
      </c>
    </row>
    <row r="29" spans="1:6" x14ac:dyDescent="0.25">
      <c r="A29" s="201" t="s">
        <v>118</v>
      </c>
      <c r="B29" s="202">
        <f t="shared" si="0"/>
        <v>26</v>
      </c>
      <c r="C29" s="201">
        <v>0</v>
      </c>
      <c r="D29" s="201">
        <v>1</v>
      </c>
      <c r="E29" s="201">
        <v>25</v>
      </c>
      <c r="F29" s="202">
        <f t="shared" si="1"/>
        <v>9</v>
      </c>
    </row>
    <row r="30" spans="1:6" x14ac:dyDescent="0.25">
      <c r="A30" s="201" t="s">
        <v>139</v>
      </c>
      <c r="B30" s="202">
        <f t="shared" si="0"/>
        <v>47</v>
      </c>
      <c r="C30" s="201">
        <v>2</v>
      </c>
      <c r="D30" s="201">
        <v>8</v>
      </c>
      <c r="E30" s="201">
        <v>37</v>
      </c>
      <c r="F30" s="202">
        <f t="shared" si="1"/>
        <v>8</v>
      </c>
    </row>
    <row r="31" spans="1:6" x14ac:dyDescent="0.25">
      <c r="A31" s="201" t="s">
        <v>142</v>
      </c>
      <c r="B31" s="202">
        <f t="shared" si="0"/>
        <v>49</v>
      </c>
      <c r="C31" s="201">
        <v>1</v>
      </c>
      <c r="D31" s="201">
        <v>4</v>
      </c>
      <c r="E31" s="201">
        <v>44</v>
      </c>
      <c r="F31" s="202">
        <f t="shared" si="1"/>
        <v>7</v>
      </c>
    </row>
    <row r="32" spans="1:6" x14ac:dyDescent="0.25">
      <c r="A32" s="201" t="s">
        <v>124</v>
      </c>
      <c r="B32" s="202">
        <f t="shared" si="0"/>
        <v>52</v>
      </c>
      <c r="C32" s="201">
        <v>1</v>
      </c>
      <c r="D32" s="201">
        <v>13</v>
      </c>
      <c r="E32" s="201">
        <v>38</v>
      </c>
      <c r="F32" s="202">
        <f t="shared" si="1"/>
        <v>6</v>
      </c>
    </row>
    <row r="33" spans="1:6" x14ac:dyDescent="0.25">
      <c r="A33" s="201" t="s">
        <v>143</v>
      </c>
      <c r="B33" s="202">
        <f t="shared" si="0"/>
        <v>55</v>
      </c>
      <c r="C33" s="201">
        <v>0</v>
      </c>
      <c r="D33" s="201">
        <v>1</v>
      </c>
      <c r="E33" s="201">
        <v>54</v>
      </c>
      <c r="F33" s="202">
        <f t="shared" si="1"/>
        <v>5</v>
      </c>
    </row>
    <row r="34" spans="1:6" x14ac:dyDescent="0.25">
      <c r="A34" s="201" t="s">
        <v>133</v>
      </c>
      <c r="B34" s="202">
        <f t="shared" si="0"/>
        <v>72</v>
      </c>
      <c r="C34" s="201">
        <v>2</v>
      </c>
      <c r="D34" s="201">
        <v>8</v>
      </c>
      <c r="E34" s="201">
        <v>62</v>
      </c>
      <c r="F34" s="202">
        <f t="shared" si="1"/>
        <v>4</v>
      </c>
    </row>
    <row r="35" spans="1:6" x14ac:dyDescent="0.25">
      <c r="A35" s="201" t="s">
        <v>94</v>
      </c>
      <c r="B35" s="202">
        <f t="shared" si="0"/>
        <v>128</v>
      </c>
      <c r="C35" s="201">
        <v>5</v>
      </c>
      <c r="D35" s="201">
        <v>16</v>
      </c>
      <c r="E35" s="201">
        <v>107</v>
      </c>
      <c r="F35" s="202">
        <f t="shared" si="1"/>
        <v>3</v>
      </c>
    </row>
    <row r="36" spans="1:6" x14ac:dyDescent="0.25">
      <c r="A36" s="201" t="s">
        <v>171</v>
      </c>
      <c r="B36" s="202">
        <f t="shared" si="0"/>
        <v>284</v>
      </c>
      <c r="C36" s="201">
        <v>1</v>
      </c>
      <c r="D36" s="201">
        <v>7</v>
      </c>
      <c r="E36" s="201">
        <v>276</v>
      </c>
      <c r="F36" s="202">
        <f t="shared" si="1"/>
        <v>2</v>
      </c>
    </row>
    <row r="37" spans="1:6" x14ac:dyDescent="0.25">
      <c r="A37" s="201" t="s">
        <v>53</v>
      </c>
      <c r="B37" s="202">
        <f t="shared" si="0"/>
        <v>473</v>
      </c>
      <c r="C37" s="201">
        <v>17</v>
      </c>
      <c r="D37" s="201">
        <v>74</v>
      </c>
      <c r="E37" s="201">
        <v>382</v>
      </c>
      <c r="F37" s="202">
        <f t="shared" si="1"/>
        <v>1</v>
      </c>
    </row>
    <row r="38" spans="1:6" x14ac:dyDescent="0.25">
      <c r="A38" s="201" t="s">
        <v>568</v>
      </c>
      <c r="B38" s="202"/>
      <c r="C38" s="201"/>
      <c r="D38" s="201"/>
      <c r="E38" s="201"/>
      <c r="F38" s="202"/>
    </row>
    <row r="39" spans="1:6" x14ac:dyDescent="0.25">
      <c r="A39" s="203" t="s">
        <v>5</v>
      </c>
      <c r="B39" s="204">
        <f>SUM(B6:B38)</f>
        <v>1455</v>
      </c>
      <c r="C39" s="203">
        <f t="shared" ref="C39:E39" si="2">SUM(C6:C38)</f>
        <v>30</v>
      </c>
      <c r="D39" s="203">
        <f t="shared" si="2"/>
        <v>155</v>
      </c>
      <c r="E39" s="203">
        <f t="shared" si="2"/>
        <v>1270</v>
      </c>
      <c r="F39" s="204"/>
    </row>
  </sheetData>
  <mergeCells count="1">
    <mergeCell ref="A3:B3"/>
  </mergeCells>
  <hyperlinks>
    <hyperlink ref="A3:B3" location="Índice!A1" display="Regresar al Índic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F39"/>
  <sheetViews>
    <sheetView workbookViewId="0">
      <selection activeCell="A2" sqref="A2"/>
    </sheetView>
  </sheetViews>
  <sheetFormatPr baseColWidth="10" defaultRowHeight="15" x14ac:dyDescent="0.25"/>
  <cols>
    <col min="1" max="1" width="19.42578125" customWidth="1"/>
  </cols>
  <sheetData>
    <row r="1" spans="1:6" x14ac:dyDescent="0.25">
      <c r="A1" s="179" t="s">
        <v>1377</v>
      </c>
    </row>
    <row r="2" spans="1:6" x14ac:dyDescent="0.25">
      <c r="A2" s="179" t="s">
        <v>796</v>
      </c>
    </row>
    <row r="3" spans="1:6" x14ac:dyDescent="0.25">
      <c r="A3" s="292" t="s">
        <v>1327</v>
      </c>
      <c r="B3" s="292"/>
    </row>
    <row r="5" spans="1:6" ht="60" x14ac:dyDescent="0.25">
      <c r="A5" s="195" t="s">
        <v>114</v>
      </c>
      <c r="B5" s="195" t="s">
        <v>792</v>
      </c>
      <c r="C5" s="196" t="s">
        <v>793</v>
      </c>
      <c r="D5" s="196" t="s">
        <v>794</v>
      </c>
      <c r="E5" s="196" t="s">
        <v>795</v>
      </c>
      <c r="F5" s="195" t="s">
        <v>797</v>
      </c>
    </row>
    <row r="6" spans="1:6" x14ac:dyDescent="0.25">
      <c r="A6" s="201" t="s">
        <v>131</v>
      </c>
      <c r="B6" s="202">
        <f t="shared" ref="B6:B37" si="0">SUM(C6:E6)</f>
        <v>2</v>
      </c>
      <c r="C6" s="201">
        <v>0</v>
      </c>
      <c r="D6" s="201">
        <v>0</v>
      </c>
      <c r="E6" s="201">
        <v>2</v>
      </c>
      <c r="F6" s="202">
        <f>RANK(B6,$B$6:$B$37,0)</f>
        <v>30</v>
      </c>
    </row>
    <row r="7" spans="1:6" x14ac:dyDescent="0.25">
      <c r="A7" s="201" t="s">
        <v>136</v>
      </c>
      <c r="B7" s="202">
        <f t="shared" si="0"/>
        <v>2</v>
      </c>
      <c r="C7" s="201">
        <v>0</v>
      </c>
      <c r="D7" s="201">
        <v>0</v>
      </c>
      <c r="E7" s="201">
        <v>2</v>
      </c>
      <c r="F7" s="202">
        <f t="shared" ref="F7:F37" si="1">RANK(B7,$B$6:$B$37,0)</f>
        <v>30</v>
      </c>
    </row>
    <row r="8" spans="1:6" x14ac:dyDescent="0.25">
      <c r="A8" s="201" t="s">
        <v>145</v>
      </c>
      <c r="B8" s="202">
        <f t="shared" si="0"/>
        <v>2</v>
      </c>
      <c r="C8" s="201">
        <v>0</v>
      </c>
      <c r="D8" s="201">
        <v>0</v>
      </c>
      <c r="E8" s="201">
        <v>2</v>
      </c>
      <c r="F8" s="202">
        <f t="shared" si="1"/>
        <v>30</v>
      </c>
    </row>
    <row r="9" spans="1:6" x14ac:dyDescent="0.25">
      <c r="A9" s="201" t="s">
        <v>127</v>
      </c>
      <c r="B9" s="202">
        <f t="shared" si="0"/>
        <v>3</v>
      </c>
      <c r="C9" s="201">
        <v>0</v>
      </c>
      <c r="D9" s="201">
        <v>0</v>
      </c>
      <c r="E9" s="201">
        <v>3</v>
      </c>
      <c r="F9" s="202">
        <f t="shared" si="1"/>
        <v>28</v>
      </c>
    </row>
    <row r="10" spans="1:6" x14ac:dyDescent="0.25">
      <c r="A10" s="201" t="s">
        <v>125</v>
      </c>
      <c r="B10" s="202">
        <f t="shared" si="0"/>
        <v>3</v>
      </c>
      <c r="C10" s="201">
        <v>0</v>
      </c>
      <c r="D10" s="201">
        <v>0</v>
      </c>
      <c r="E10" s="201">
        <v>3</v>
      </c>
      <c r="F10" s="202">
        <f t="shared" si="1"/>
        <v>28</v>
      </c>
    </row>
    <row r="11" spans="1:6" x14ac:dyDescent="0.25">
      <c r="A11" s="201" t="s">
        <v>135</v>
      </c>
      <c r="B11" s="202">
        <f t="shared" si="0"/>
        <v>4</v>
      </c>
      <c r="C11" s="201">
        <v>0</v>
      </c>
      <c r="D11" s="201">
        <v>0</v>
      </c>
      <c r="E11" s="201">
        <v>4</v>
      </c>
      <c r="F11" s="202">
        <f t="shared" si="1"/>
        <v>26</v>
      </c>
    </row>
    <row r="12" spans="1:6" x14ac:dyDescent="0.25">
      <c r="A12" s="201" t="s">
        <v>137</v>
      </c>
      <c r="B12" s="202">
        <f t="shared" si="0"/>
        <v>4</v>
      </c>
      <c r="C12" s="201">
        <v>0</v>
      </c>
      <c r="D12" s="201">
        <v>0</v>
      </c>
      <c r="E12" s="201">
        <v>4</v>
      </c>
      <c r="F12" s="202">
        <f t="shared" si="1"/>
        <v>26</v>
      </c>
    </row>
    <row r="13" spans="1:6" x14ac:dyDescent="0.25">
      <c r="A13" s="201" t="s">
        <v>144</v>
      </c>
      <c r="B13" s="202">
        <f t="shared" si="0"/>
        <v>7</v>
      </c>
      <c r="C13" s="201">
        <v>0</v>
      </c>
      <c r="D13" s="201">
        <v>0</v>
      </c>
      <c r="E13" s="201">
        <v>7</v>
      </c>
      <c r="F13" s="202">
        <f t="shared" si="1"/>
        <v>25</v>
      </c>
    </row>
    <row r="14" spans="1:6" x14ac:dyDescent="0.25">
      <c r="A14" s="201" t="s">
        <v>132</v>
      </c>
      <c r="B14" s="202">
        <f t="shared" si="0"/>
        <v>8</v>
      </c>
      <c r="C14" s="201">
        <v>0</v>
      </c>
      <c r="D14" s="201">
        <v>0</v>
      </c>
      <c r="E14" s="201">
        <v>8</v>
      </c>
      <c r="F14" s="202">
        <f t="shared" si="1"/>
        <v>24</v>
      </c>
    </row>
    <row r="15" spans="1:6" x14ac:dyDescent="0.25">
      <c r="A15" s="201" t="s">
        <v>123</v>
      </c>
      <c r="B15" s="202">
        <f t="shared" si="0"/>
        <v>10</v>
      </c>
      <c r="C15" s="201">
        <v>0</v>
      </c>
      <c r="D15" s="201">
        <v>2</v>
      </c>
      <c r="E15" s="201">
        <v>8</v>
      </c>
      <c r="F15" s="202">
        <f t="shared" si="1"/>
        <v>23</v>
      </c>
    </row>
    <row r="16" spans="1:6" x14ac:dyDescent="0.25">
      <c r="A16" s="201" t="s">
        <v>126</v>
      </c>
      <c r="B16" s="202">
        <f t="shared" si="0"/>
        <v>12</v>
      </c>
      <c r="C16" s="201">
        <v>0</v>
      </c>
      <c r="D16" s="201">
        <v>3</v>
      </c>
      <c r="E16" s="201">
        <v>9</v>
      </c>
      <c r="F16" s="202">
        <f t="shared" si="1"/>
        <v>21</v>
      </c>
    </row>
    <row r="17" spans="1:6" x14ac:dyDescent="0.25">
      <c r="A17" s="201" t="s">
        <v>116</v>
      </c>
      <c r="B17" s="202">
        <f t="shared" si="0"/>
        <v>12</v>
      </c>
      <c r="C17" s="201">
        <v>0</v>
      </c>
      <c r="D17" s="201">
        <v>0</v>
      </c>
      <c r="E17" s="201">
        <v>12</v>
      </c>
      <c r="F17" s="202">
        <f t="shared" si="1"/>
        <v>21</v>
      </c>
    </row>
    <row r="18" spans="1:6" x14ac:dyDescent="0.25">
      <c r="A18" s="201" t="s">
        <v>122</v>
      </c>
      <c r="B18" s="202">
        <f t="shared" si="0"/>
        <v>13</v>
      </c>
      <c r="C18" s="201">
        <v>0</v>
      </c>
      <c r="D18" s="201">
        <v>0</v>
      </c>
      <c r="E18" s="201">
        <v>13</v>
      </c>
      <c r="F18" s="202">
        <f t="shared" si="1"/>
        <v>20</v>
      </c>
    </row>
    <row r="19" spans="1:6" x14ac:dyDescent="0.25">
      <c r="A19" s="201" t="s">
        <v>128</v>
      </c>
      <c r="B19" s="202">
        <f t="shared" si="0"/>
        <v>14</v>
      </c>
      <c r="C19" s="201">
        <v>0</v>
      </c>
      <c r="D19" s="201">
        <v>2</v>
      </c>
      <c r="E19" s="201">
        <v>12</v>
      </c>
      <c r="F19" s="202">
        <f t="shared" si="1"/>
        <v>19</v>
      </c>
    </row>
    <row r="20" spans="1:6" x14ac:dyDescent="0.25">
      <c r="A20" s="201" t="s">
        <v>138</v>
      </c>
      <c r="B20" s="202">
        <f t="shared" si="0"/>
        <v>15</v>
      </c>
      <c r="C20" s="201">
        <v>0</v>
      </c>
      <c r="D20" s="201">
        <v>0</v>
      </c>
      <c r="E20" s="201">
        <v>15</v>
      </c>
      <c r="F20" s="202">
        <f t="shared" si="1"/>
        <v>18</v>
      </c>
    </row>
    <row r="21" spans="1:6" x14ac:dyDescent="0.25">
      <c r="A21" s="201" t="s">
        <v>121</v>
      </c>
      <c r="B21" s="202">
        <f t="shared" si="0"/>
        <v>16</v>
      </c>
      <c r="C21" s="201">
        <v>0</v>
      </c>
      <c r="D21" s="201">
        <v>1</v>
      </c>
      <c r="E21" s="201">
        <v>15</v>
      </c>
      <c r="F21" s="202">
        <f t="shared" si="1"/>
        <v>16</v>
      </c>
    </row>
    <row r="22" spans="1:6" x14ac:dyDescent="0.25">
      <c r="A22" s="201" t="s">
        <v>119</v>
      </c>
      <c r="B22" s="202">
        <f t="shared" si="0"/>
        <v>16</v>
      </c>
      <c r="C22" s="201">
        <v>0</v>
      </c>
      <c r="D22" s="201">
        <v>0</v>
      </c>
      <c r="E22" s="201">
        <v>16</v>
      </c>
      <c r="F22" s="202">
        <f t="shared" si="1"/>
        <v>16</v>
      </c>
    </row>
    <row r="23" spans="1:6" x14ac:dyDescent="0.25">
      <c r="A23" s="201" t="s">
        <v>134</v>
      </c>
      <c r="B23" s="202">
        <f t="shared" si="0"/>
        <v>17</v>
      </c>
      <c r="C23" s="201">
        <v>0</v>
      </c>
      <c r="D23" s="201">
        <v>0</v>
      </c>
      <c r="E23" s="201">
        <v>17</v>
      </c>
      <c r="F23" s="202">
        <f t="shared" si="1"/>
        <v>14</v>
      </c>
    </row>
    <row r="24" spans="1:6" x14ac:dyDescent="0.25">
      <c r="A24" s="201" t="s">
        <v>117</v>
      </c>
      <c r="B24" s="202">
        <f t="shared" si="0"/>
        <v>17</v>
      </c>
      <c r="C24" s="201">
        <v>0</v>
      </c>
      <c r="D24" s="201">
        <v>0</v>
      </c>
      <c r="E24" s="201">
        <v>17</v>
      </c>
      <c r="F24" s="202">
        <f t="shared" si="1"/>
        <v>14</v>
      </c>
    </row>
    <row r="25" spans="1:6" x14ac:dyDescent="0.25">
      <c r="A25" s="201" t="s">
        <v>129</v>
      </c>
      <c r="B25" s="202">
        <f t="shared" si="0"/>
        <v>18</v>
      </c>
      <c r="C25" s="201">
        <v>0</v>
      </c>
      <c r="D25" s="201">
        <v>2</v>
      </c>
      <c r="E25" s="201">
        <v>16</v>
      </c>
      <c r="F25" s="202">
        <f t="shared" si="1"/>
        <v>13</v>
      </c>
    </row>
    <row r="26" spans="1:6" x14ac:dyDescent="0.25">
      <c r="A26" s="201" t="s">
        <v>140</v>
      </c>
      <c r="B26" s="202">
        <f t="shared" si="0"/>
        <v>24</v>
      </c>
      <c r="C26" s="201">
        <v>1</v>
      </c>
      <c r="D26" s="201">
        <v>0</v>
      </c>
      <c r="E26" s="201">
        <v>23</v>
      </c>
      <c r="F26" s="202">
        <f t="shared" si="1"/>
        <v>12</v>
      </c>
    </row>
    <row r="27" spans="1:6" x14ac:dyDescent="0.25">
      <c r="A27" s="201" t="s">
        <v>130</v>
      </c>
      <c r="B27" s="202">
        <f t="shared" si="0"/>
        <v>25</v>
      </c>
      <c r="C27" s="201">
        <v>0</v>
      </c>
      <c r="D27" s="201">
        <v>11</v>
      </c>
      <c r="E27" s="201">
        <v>14</v>
      </c>
      <c r="F27" s="202">
        <f t="shared" si="1"/>
        <v>10</v>
      </c>
    </row>
    <row r="28" spans="1:6" x14ac:dyDescent="0.25">
      <c r="A28" s="201" t="s">
        <v>518</v>
      </c>
      <c r="B28" s="202">
        <f t="shared" si="0"/>
        <v>25</v>
      </c>
      <c r="C28" s="201">
        <v>0</v>
      </c>
      <c r="D28" s="201">
        <v>2</v>
      </c>
      <c r="E28" s="201">
        <v>23</v>
      </c>
      <c r="F28" s="202">
        <f t="shared" si="1"/>
        <v>10</v>
      </c>
    </row>
    <row r="29" spans="1:6" x14ac:dyDescent="0.25">
      <c r="A29" s="201" t="s">
        <v>118</v>
      </c>
      <c r="B29" s="202">
        <f t="shared" si="0"/>
        <v>26</v>
      </c>
      <c r="C29" s="201">
        <v>0</v>
      </c>
      <c r="D29" s="201">
        <v>1</v>
      </c>
      <c r="E29" s="201">
        <v>25</v>
      </c>
      <c r="F29" s="202">
        <f t="shared" si="1"/>
        <v>9</v>
      </c>
    </row>
    <row r="30" spans="1:6" x14ac:dyDescent="0.25">
      <c r="A30" s="201" t="s">
        <v>139</v>
      </c>
      <c r="B30" s="202">
        <f t="shared" si="0"/>
        <v>47</v>
      </c>
      <c r="C30" s="201">
        <v>2</v>
      </c>
      <c r="D30" s="201">
        <v>8</v>
      </c>
      <c r="E30" s="201">
        <v>37</v>
      </c>
      <c r="F30" s="202">
        <f t="shared" si="1"/>
        <v>8</v>
      </c>
    </row>
    <row r="31" spans="1:6" x14ac:dyDescent="0.25">
      <c r="A31" s="201" t="s">
        <v>142</v>
      </c>
      <c r="B31" s="202">
        <f t="shared" si="0"/>
        <v>49</v>
      </c>
      <c r="C31" s="201">
        <v>1</v>
      </c>
      <c r="D31" s="201">
        <v>4</v>
      </c>
      <c r="E31" s="201">
        <v>44</v>
      </c>
      <c r="F31" s="202">
        <f t="shared" si="1"/>
        <v>7</v>
      </c>
    </row>
    <row r="32" spans="1:6" x14ac:dyDescent="0.25">
      <c r="A32" s="201" t="s">
        <v>124</v>
      </c>
      <c r="B32" s="202">
        <f t="shared" si="0"/>
        <v>52</v>
      </c>
      <c r="C32" s="201">
        <v>1</v>
      </c>
      <c r="D32" s="201">
        <v>13</v>
      </c>
      <c r="E32" s="201">
        <v>38</v>
      </c>
      <c r="F32" s="202">
        <f t="shared" si="1"/>
        <v>6</v>
      </c>
    </row>
    <row r="33" spans="1:6" x14ac:dyDescent="0.25">
      <c r="A33" s="201" t="s">
        <v>143</v>
      </c>
      <c r="B33" s="202">
        <f t="shared" si="0"/>
        <v>55</v>
      </c>
      <c r="C33" s="201">
        <v>0</v>
      </c>
      <c r="D33" s="201">
        <v>1</v>
      </c>
      <c r="E33" s="201">
        <v>54</v>
      </c>
      <c r="F33" s="202">
        <f t="shared" si="1"/>
        <v>5</v>
      </c>
    </row>
    <row r="34" spans="1:6" x14ac:dyDescent="0.25">
      <c r="A34" s="201" t="s">
        <v>133</v>
      </c>
      <c r="B34" s="202">
        <f t="shared" si="0"/>
        <v>72</v>
      </c>
      <c r="C34" s="201">
        <v>2</v>
      </c>
      <c r="D34" s="201">
        <v>8</v>
      </c>
      <c r="E34" s="201">
        <v>62</v>
      </c>
      <c r="F34" s="202">
        <f t="shared" si="1"/>
        <v>4</v>
      </c>
    </row>
    <row r="35" spans="1:6" x14ac:dyDescent="0.25">
      <c r="A35" s="201" t="s">
        <v>94</v>
      </c>
      <c r="B35" s="202">
        <f t="shared" si="0"/>
        <v>128</v>
      </c>
      <c r="C35" s="201">
        <v>5</v>
      </c>
      <c r="D35" s="201">
        <v>16</v>
      </c>
      <c r="E35" s="201">
        <v>107</v>
      </c>
      <c r="F35" s="202">
        <f t="shared" si="1"/>
        <v>3</v>
      </c>
    </row>
    <row r="36" spans="1:6" x14ac:dyDescent="0.25">
      <c r="A36" s="201" t="s">
        <v>171</v>
      </c>
      <c r="B36" s="202">
        <f t="shared" si="0"/>
        <v>284</v>
      </c>
      <c r="C36" s="201">
        <v>1</v>
      </c>
      <c r="D36" s="201">
        <v>7</v>
      </c>
      <c r="E36" s="201">
        <v>276</v>
      </c>
      <c r="F36" s="202">
        <f t="shared" si="1"/>
        <v>2</v>
      </c>
    </row>
    <row r="37" spans="1:6" x14ac:dyDescent="0.25">
      <c r="A37" s="201" t="s">
        <v>53</v>
      </c>
      <c r="B37" s="202">
        <f t="shared" si="0"/>
        <v>473</v>
      </c>
      <c r="C37" s="201">
        <v>17</v>
      </c>
      <c r="D37" s="201">
        <v>74</v>
      </c>
      <c r="E37" s="201">
        <v>382</v>
      </c>
      <c r="F37" s="202">
        <f t="shared" si="1"/>
        <v>1</v>
      </c>
    </row>
    <row r="38" spans="1:6" x14ac:dyDescent="0.25">
      <c r="A38" s="201" t="s">
        <v>568</v>
      </c>
      <c r="B38" s="202"/>
      <c r="C38" s="201"/>
      <c r="D38" s="201"/>
      <c r="E38" s="201"/>
      <c r="F38" s="202"/>
    </row>
    <row r="39" spans="1:6" x14ac:dyDescent="0.25">
      <c r="A39" s="203" t="s">
        <v>5</v>
      </c>
      <c r="B39" s="204">
        <f>SUM(B6:B38)</f>
        <v>1455</v>
      </c>
      <c r="C39" s="203">
        <f t="shared" ref="C39:E39" si="2">SUM(C6:C38)</f>
        <v>30</v>
      </c>
      <c r="D39" s="203">
        <f t="shared" si="2"/>
        <v>155</v>
      </c>
      <c r="E39" s="203">
        <f t="shared" si="2"/>
        <v>1270</v>
      </c>
      <c r="F39" s="204"/>
    </row>
  </sheetData>
  <mergeCells count="1">
    <mergeCell ref="A3:B3"/>
  </mergeCells>
  <hyperlinks>
    <hyperlink ref="A3:B3" location="Índice!A1" display="Regresar al Índice"/>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O28"/>
  <sheetViews>
    <sheetView workbookViewId="0">
      <selection activeCell="A2" sqref="A2"/>
    </sheetView>
  </sheetViews>
  <sheetFormatPr baseColWidth="10" defaultRowHeight="15" x14ac:dyDescent="0.25"/>
  <sheetData>
    <row r="1" spans="1:5" x14ac:dyDescent="0.25">
      <c r="A1" s="10" t="s">
        <v>1376</v>
      </c>
    </row>
    <row r="2" spans="1:5" x14ac:dyDescent="0.25">
      <c r="A2" s="10" t="s">
        <v>817</v>
      </c>
    </row>
    <row r="3" spans="1:5" ht="15.75" x14ac:dyDescent="0.25">
      <c r="A3" s="292" t="s">
        <v>1327</v>
      </c>
      <c r="B3" s="292"/>
      <c r="E3" s="209"/>
    </row>
    <row r="4" spans="1:5" x14ac:dyDescent="0.25">
      <c r="A4" t="s">
        <v>818</v>
      </c>
    </row>
    <row r="5" spans="1:5" x14ac:dyDescent="0.25">
      <c r="A5" t="s">
        <v>307</v>
      </c>
      <c r="B5" s="207" t="s">
        <v>703</v>
      </c>
      <c r="C5">
        <v>108940</v>
      </c>
    </row>
    <row r="6" spans="1:5" x14ac:dyDescent="0.25">
      <c r="A6" t="s">
        <v>307</v>
      </c>
      <c r="B6" s="207" t="s">
        <v>704</v>
      </c>
      <c r="C6">
        <v>102386</v>
      </c>
    </row>
    <row r="7" spans="1:5" x14ac:dyDescent="0.25">
      <c r="A7" t="s">
        <v>307</v>
      </c>
      <c r="B7" s="207" t="s">
        <v>705</v>
      </c>
      <c r="C7">
        <v>97046</v>
      </c>
    </row>
    <row r="8" spans="1:5" x14ac:dyDescent="0.25">
      <c r="A8" t="s">
        <v>307</v>
      </c>
      <c r="B8" s="207" t="s">
        <v>706</v>
      </c>
      <c r="C8">
        <v>102660</v>
      </c>
    </row>
    <row r="9" spans="1:5" x14ac:dyDescent="0.25">
      <c r="A9" t="s">
        <v>307</v>
      </c>
      <c r="B9" t="s">
        <v>707</v>
      </c>
      <c r="C9">
        <v>105767</v>
      </c>
    </row>
    <row r="10" spans="1:5" x14ac:dyDescent="0.25">
      <c r="A10" t="s">
        <v>307</v>
      </c>
      <c r="B10" t="s">
        <v>708</v>
      </c>
      <c r="C10">
        <v>92314</v>
      </c>
    </row>
    <row r="11" spans="1:5" x14ac:dyDescent="0.25">
      <c r="A11" t="s">
        <v>307</v>
      </c>
      <c r="B11" t="s">
        <v>709</v>
      </c>
      <c r="C11">
        <v>81130</v>
      </c>
    </row>
    <row r="12" spans="1:5" x14ac:dyDescent="0.25">
      <c r="A12" t="s">
        <v>307</v>
      </c>
      <c r="B12" t="s">
        <v>710</v>
      </c>
      <c r="C12">
        <v>76600</v>
      </c>
    </row>
    <row r="13" spans="1:5" x14ac:dyDescent="0.25">
      <c r="A13" t="s">
        <v>307</v>
      </c>
      <c r="B13" t="s">
        <v>711</v>
      </c>
      <c r="C13">
        <v>84904</v>
      </c>
    </row>
    <row r="14" spans="1:5" x14ac:dyDescent="0.25">
      <c r="A14" t="s">
        <v>307</v>
      </c>
      <c r="B14" t="s">
        <v>712</v>
      </c>
      <c r="C14">
        <v>88069</v>
      </c>
    </row>
    <row r="15" spans="1:5" x14ac:dyDescent="0.25">
      <c r="A15" t="s">
        <v>307</v>
      </c>
      <c r="B15" t="s">
        <v>523</v>
      </c>
      <c r="C15">
        <v>86305</v>
      </c>
    </row>
    <row r="16" spans="1:5" x14ac:dyDescent="0.25">
      <c r="A16" t="s">
        <v>307</v>
      </c>
      <c r="B16" t="s">
        <v>610</v>
      </c>
      <c r="C16" s="208">
        <v>97532</v>
      </c>
    </row>
    <row r="17" spans="1:15" x14ac:dyDescent="0.25">
      <c r="E17" s="10" t="s">
        <v>817</v>
      </c>
      <c r="O17" s="208"/>
    </row>
    <row r="18" spans="1:15" x14ac:dyDescent="0.25">
      <c r="A18" s="207">
        <v>43435</v>
      </c>
      <c r="B18">
        <v>131313</v>
      </c>
      <c r="E18" s="10" t="s">
        <v>816</v>
      </c>
    </row>
    <row r="19" spans="1:15" x14ac:dyDescent="0.25">
      <c r="C19">
        <f>C16-B18</f>
        <v>-33781</v>
      </c>
    </row>
    <row r="20" spans="1:15" x14ac:dyDescent="0.25">
      <c r="C20" s="74">
        <f>C16/C15-1</f>
        <v>0.13008516308440998</v>
      </c>
    </row>
    <row r="21" spans="1:15" x14ac:dyDescent="0.25">
      <c r="E21" s="74"/>
    </row>
    <row r="23" spans="1:15" x14ac:dyDescent="0.25">
      <c r="B23" s="207"/>
    </row>
    <row r="24" spans="1:15" x14ac:dyDescent="0.25">
      <c r="B24" s="207"/>
      <c r="E24" s="74"/>
    </row>
    <row r="27" spans="1:15" x14ac:dyDescent="0.25">
      <c r="B27" s="207"/>
    </row>
    <row r="28" spans="1:15" x14ac:dyDescent="0.25">
      <c r="B28" s="207"/>
    </row>
  </sheetData>
  <mergeCells count="1">
    <mergeCell ref="A3:B3"/>
  </mergeCells>
  <hyperlinks>
    <hyperlink ref="A3:B3" location="Índice!A1" display="Regresar al Índice"/>
  </hyperlinks>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68"/>
  <sheetViews>
    <sheetView workbookViewId="0">
      <selection activeCell="A3" sqref="A3:B3"/>
    </sheetView>
  </sheetViews>
  <sheetFormatPr baseColWidth="10" defaultRowHeight="15" x14ac:dyDescent="0.25"/>
  <cols>
    <col min="1" max="5" width="11.42578125" style="3"/>
    <col min="6" max="6" width="11.85546875" style="3" bestFit="1" customWidth="1"/>
    <col min="7" max="16384" width="11.42578125" style="3"/>
  </cols>
  <sheetData>
    <row r="1" spans="1:7" x14ac:dyDescent="0.25">
      <c r="A1" s="47" t="s">
        <v>1285</v>
      </c>
    </row>
    <row r="2" spans="1:7" x14ac:dyDescent="0.25">
      <c r="A2" s="106" t="s">
        <v>615</v>
      </c>
    </row>
    <row r="3" spans="1:7" x14ac:dyDescent="0.25">
      <c r="A3" s="292" t="s">
        <v>1327</v>
      </c>
      <c r="B3" s="292"/>
    </row>
    <row r="5" spans="1:7" ht="36" x14ac:dyDescent="0.25">
      <c r="A5" s="119" t="s">
        <v>616</v>
      </c>
      <c r="B5" s="119">
        <v>2016</v>
      </c>
      <c r="C5" s="119">
        <v>2017</v>
      </c>
      <c r="D5" s="119" t="s">
        <v>617</v>
      </c>
      <c r="E5" s="119" t="s">
        <v>618</v>
      </c>
      <c r="F5" s="120" t="s">
        <v>619</v>
      </c>
      <c r="G5" s="120" t="s">
        <v>620</v>
      </c>
    </row>
    <row r="6" spans="1:7" x14ac:dyDescent="0.25">
      <c r="A6" s="3" t="s">
        <v>621</v>
      </c>
      <c r="B6" s="121">
        <v>19.764737929999999</v>
      </c>
      <c r="C6" s="121">
        <v>42.967378609999997</v>
      </c>
      <c r="D6" s="121">
        <v>-1.92418215</v>
      </c>
      <c r="E6" s="121" t="s">
        <v>622</v>
      </c>
      <c r="F6" s="122" t="str">
        <f>IFERROR(E6-D6,"")</f>
        <v/>
      </c>
      <c r="G6" s="123" t="str">
        <f>IFERROR(E6/D6-1,"")</f>
        <v/>
      </c>
    </row>
    <row r="7" spans="1:7" x14ac:dyDescent="0.25">
      <c r="A7" s="3" t="s">
        <v>623</v>
      </c>
      <c r="B7" s="121">
        <v>0</v>
      </c>
      <c r="C7" s="121">
        <v>51.629752940000003</v>
      </c>
      <c r="D7" s="121">
        <v>0</v>
      </c>
      <c r="E7" s="121" t="s">
        <v>622</v>
      </c>
      <c r="F7" s="122" t="str">
        <f t="shared" ref="F7:F23" si="0">IFERROR(E7-D7,"")</f>
        <v/>
      </c>
      <c r="G7" s="123" t="str">
        <f t="shared" ref="G7:G23" si="1">IFERROR(E7/D7-1,"")</f>
        <v/>
      </c>
    </row>
    <row r="8" spans="1:7" x14ac:dyDescent="0.25">
      <c r="A8" s="3" t="s">
        <v>624</v>
      </c>
      <c r="B8" s="121">
        <v>-9.8208009999999994</v>
      </c>
      <c r="C8" s="121">
        <v>-1.8172171900000003</v>
      </c>
      <c r="D8" s="121">
        <v>-35.433892360000002</v>
      </c>
      <c r="E8" s="121">
        <v>83.271911540000005</v>
      </c>
      <c r="F8" s="122">
        <f t="shared" si="0"/>
        <v>118.70580390000001</v>
      </c>
      <c r="G8" s="123">
        <f t="shared" si="1"/>
        <v>-3.3500639075712315</v>
      </c>
    </row>
    <row r="9" spans="1:7" x14ac:dyDescent="0.25">
      <c r="A9" s="3" t="s">
        <v>625</v>
      </c>
      <c r="B9" s="121">
        <v>74.740725540000014</v>
      </c>
      <c r="C9" s="121">
        <v>77.962683339999998</v>
      </c>
      <c r="D9" s="121">
        <v>5.3195176399999999</v>
      </c>
      <c r="E9" s="121" t="s">
        <v>622</v>
      </c>
      <c r="F9" s="122" t="str">
        <f t="shared" si="0"/>
        <v/>
      </c>
      <c r="G9" s="123" t="str">
        <f t="shared" si="1"/>
        <v/>
      </c>
    </row>
    <row r="10" spans="1:7" x14ac:dyDescent="0.25">
      <c r="A10" s="3" t="s">
        <v>626</v>
      </c>
      <c r="B10" s="121">
        <v>1566.9081401599997</v>
      </c>
      <c r="C10" s="121">
        <v>529.8097842200001</v>
      </c>
      <c r="D10" s="121">
        <v>179.69582597000007</v>
      </c>
      <c r="E10" s="121">
        <v>160.27432826999998</v>
      </c>
      <c r="F10" s="122">
        <f t="shared" si="0"/>
        <v>-19.421497700000089</v>
      </c>
      <c r="G10" s="123">
        <f t="shared" si="1"/>
        <v>-0.10807984879538868</v>
      </c>
    </row>
    <row r="11" spans="1:7" x14ac:dyDescent="0.25">
      <c r="A11" s="3" t="s">
        <v>627</v>
      </c>
      <c r="B11" s="121">
        <v>-18.075559209999994</v>
      </c>
      <c r="C11" s="121">
        <v>127.29552394000001</v>
      </c>
      <c r="D11" s="121">
        <v>49.35438597000001</v>
      </c>
      <c r="E11" s="121">
        <v>73.639029840000006</v>
      </c>
      <c r="F11" s="122">
        <f t="shared" si="0"/>
        <v>24.284643869999996</v>
      </c>
      <c r="G11" s="123">
        <f t="shared" si="1"/>
        <v>0.49204631752001493</v>
      </c>
    </row>
    <row r="12" spans="1:7" x14ac:dyDescent="0.25">
      <c r="A12" s="3" t="s">
        <v>628</v>
      </c>
      <c r="B12" s="121">
        <v>48.737866420000003</v>
      </c>
      <c r="C12" s="121">
        <v>211.15791064999999</v>
      </c>
      <c r="D12" s="121">
        <v>22.935290940000002</v>
      </c>
      <c r="E12" s="121">
        <v>8.8954678300000012</v>
      </c>
      <c r="F12" s="122">
        <f t="shared" si="0"/>
        <v>-14.03982311</v>
      </c>
      <c r="G12" s="123">
        <f t="shared" si="1"/>
        <v>-0.61214933556888207</v>
      </c>
    </row>
    <row r="13" spans="1:7" x14ac:dyDescent="0.25">
      <c r="A13" s="3" t="s">
        <v>629</v>
      </c>
      <c r="B13" s="121">
        <v>29.948931890000001</v>
      </c>
      <c r="C13" s="121">
        <v>16.049825000000002</v>
      </c>
      <c r="D13" s="121">
        <v>9.5720624999999995</v>
      </c>
      <c r="E13" s="121">
        <v>25.420742479999994</v>
      </c>
      <c r="F13" s="122">
        <f t="shared" si="0"/>
        <v>15.848679979999995</v>
      </c>
      <c r="G13" s="123">
        <f t="shared" si="1"/>
        <v>1.6557225759861049</v>
      </c>
    </row>
    <row r="14" spans="1:7" x14ac:dyDescent="0.25">
      <c r="A14" s="3" t="s">
        <v>630</v>
      </c>
      <c r="B14" s="121">
        <v>196.25775145000003</v>
      </c>
      <c r="C14" s="121">
        <v>131.69551182000004</v>
      </c>
      <c r="D14" s="121">
        <v>159.69017701999996</v>
      </c>
      <c r="E14" s="121">
        <v>139.14278073</v>
      </c>
      <c r="F14" s="122">
        <f t="shared" si="0"/>
        <v>-20.547396289999966</v>
      </c>
      <c r="G14" s="123">
        <f t="shared" si="1"/>
        <v>-0.12867038332249181</v>
      </c>
    </row>
    <row r="15" spans="1:7" x14ac:dyDescent="0.25">
      <c r="A15" s="3" t="s">
        <v>631</v>
      </c>
      <c r="B15" s="121">
        <v>21.175239879999996</v>
      </c>
      <c r="C15" s="121">
        <v>-2.2305084400000004</v>
      </c>
      <c r="D15" s="121">
        <v>-4.5106833800000006</v>
      </c>
      <c r="E15" s="121">
        <v>2.4511799999999999E-3</v>
      </c>
      <c r="F15" s="122">
        <f t="shared" si="0"/>
        <v>4.513134560000001</v>
      </c>
      <c r="G15" s="123">
        <f t="shared" si="1"/>
        <v>-1.0005434165498888</v>
      </c>
    </row>
    <row r="16" spans="1:7" x14ac:dyDescent="0.25">
      <c r="A16" s="3" t="s">
        <v>632</v>
      </c>
      <c r="B16" s="121">
        <v>8.1543294900000003</v>
      </c>
      <c r="C16" s="121">
        <v>10.071813220000001</v>
      </c>
      <c r="D16" s="121">
        <v>-0.97830187999999962</v>
      </c>
      <c r="E16" s="121">
        <v>0.87732962999999975</v>
      </c>
      <c r="F16" s="122">
        <f t="shared" si="0"/>
        <v>1.8556315099999994</v>
      </c>
      <c r="G16" s="123">
        <f t="shared" si="1"/>
        <v>-1.89678824904231</v>
      </c>
    </row>
    <row r="17" spans="1:7" x14ac:dyDescent="0.25">
      <c r="A17" s="3" t="s">
        <v>633</v>
      </c>
      <c r="B17" s="121">
        <v>1.1976990999999995</v>
      </c>
      <c r="C17" s="121">
        <v>3.1491874700000007</v>
      </c>
      <c r="D17" s="121">
        <v>-16.067024409999998</v>
      </c>
      <c r="E17" s="121" t="s">
        <v>622</v>
      </c>
      <c r="F17" s="122" t="str">
        <f t="shared" si="0"/>
        <v/>
      </c>
      <c r="G17" s="123" t="str">
        <f t="shared" si="1"/>
        <v/>
      </c>
    </row>
    <row r="18" spans="1:7" x14ac:dyDescent="0.25">
      <c r="A18" s="3" t="s">
        <v>634</v>
      </c>
      <c r="B18" s="121">
        <v>-9.2470499999999997E-3</v>
      </c>
      <c r="C18" s="121">
        <v>0</v>
      </c>
      <c r="D18" s="121">
        <v>0</v>
      </c>
      <c r="E18" s="121">
        <v>0</v>
      </c>
      <c r="F18" s="122">
        <f t="shared" si="0"/>
        <v>0</v>
      </c>
      <c r="G18" s="123" t="str">
        <f t="shared" si="1"/>
        <v/>
      </c>
    </row>
    <row r="19" spans="1:7" x14ac:dyDescent="0.25">
      <c r="A19" s="3" t="s">
        <v>635</v>
      </c>
      <c r="B19" s="121">
        <v>3.5055480000000001</v>
      </c>
      <c r="C19" s="121">
        <v>9.5389999999999993E-4</v>
      </c>
      <c r="D19" s="121">
        <v>0</v>
      </c>
      <c r="E19" s="121" t="s">
        <v>622</v>
      </c>
      <c r="F19" s="122" t="str">
        <f t="shared" si="0"/>
        <v/>
      </c>
      <c r="G19" s="123" t="str">
        <f t="shared" si="1"/>
        <v/>
      </c>
    </row>
    <row r="20" spans="1:7" x14ac:dyDescent="0.25">
      <c r="A20" s="3" t="s">
        <v>636</v>
      </c>
      <c r="B20" s="121">
        <v>7.4170000000000003E-5</v>
      </c>
      <c r="C20" s="121">
        <v>0</v>
      </c>
      <c r="D20" s="121">
        <v>0</v>
      </c>
      <c r="E20" s="121">
        <v>0</v>
      </c>
      <c r="F20" s="122">
        <f t="shared" si="0"/>
        <v>0</v>
      </c>
      <c r="G20" s="123" t="str">
        <f t="shared" si="1"/>
        <v/>
      </c>
    </row>
    <row r="21" spans="1:7" x14ac:dyDescent="0.25">
      <c r="A21" s="3" t="s">
        <v>637</v>
      </c>
      <c r="B21" s="121">
        <v>64.263343290000009</v>
      </c>
      <c r="C21" s="121">
        <v>100.80083759</v>
      </c>
      <c r="D21" s="121">
        <v>11.31014719</v>
      </c>
      <c r="E21" s="121">
        <v>15.95783381</v>
      </c>
      <c r="F21" s="122">
        <f t="shared" si="0"/>
        <v>4.64768662</v>
      </c>
      <c r="G21" s="123">
        <f t="shared" si="1"/>
        <v>0.41093069275962257</v>
      </c>
    </row>
    <row r="22" spans="1:7" x14ac:dyDescent="0.25">
      <c r="A22" s="3" t="s">
        <v>638</v>
      </c>
      <c r="B22" s="121">
        <v>0.12784871</v>
      </c>
      <c r="C22" s="121">
        <v>0.60842107000000034</v>
      </c>
      <c r="D22" s="121">
        <v>-0.55214154999999998</v>
      </c>
      <c r="E22" s="121" t="s">
        <v>622</v>
      </c>
      <c r="F22" s="122" t="str">
        <f t="shared" si="0"/>
        <v/>
      </c>
      <c r="G22" s="123" t="str">
        <f t="shared" si="1"/>
        <v/>
      </c>
    </row>
    <row r="23" spans="1:7" x14ac:dyDescent="0.25">
      <c r="A23" s="124" t="s">
        <v>307</v>
      </c>
      <c r="B23" s="125">
        <f>SUM(B6:B22)</f>
        <v>2006.8766287699998</v>
      </c>
      <c r="C23" s="125">
        <f t="shared" ref="C23:D23" si="2">SUM(C6:C22)</f>
        <v>1299.1518581400003</v>
      </c>
      <c r="D23" s="125">
        <f t="shared" si="2"/>
        <v>378.41118150000005</v>
      </c>
      <c r="E23" s="125">
        <v>518.5</v>
      </c>
      <c r="F23" s="126">
        <f t="shared" si="0"/>
        <v>140.08881849999995</v>
      </c>
      <c r="G23" s="127">
        <f t="shared" si="1"/>
        <v>0.37020264027266836</v>
      </c>
    </row>
    <row r="66" spans="1:7" x14ac:dyDescent="0.25">
      <c r="A66" s="128"/>
      <c r="B66" s="122"/>
      <c r="C66" s="122"/>
      <c r="D66" s="122"/>
      <c r="E66" s="122"/>
      <c r="F66" s="122"/>
      <c r="G66" s="123"/>
    </row>
    <row r="67" spans="1:7" x14ac:dyDescent="0.25">
      <c r="A67" s="128"/>
      <c r="B67" s="122"/>
      <c r="C67" s="122"/>
      <c r="D67" s="122"/>
      <c r="E67" s="122"/>
      <c r="F67" s="122"/>
      <c r="G67" s="123"/>
    </row>
    <row r="68" spans="1:7" x14ac:dyDescent="0.25">
      <c r="A68" s="129"/>
      <c r="B68" s="130"/>
      <c r="C68" s="130"/>
      <c r="D68" s="130"/>
      <c r="E68" s="130"/>
      <c r="F68" s="130"/>
      <c r="G68" s="131"/>
    </row>
  </sheetData>
  <mergeCells count="1">
    <mergeCell ref="A3:B3"/>
  </mergeCells>
  <hyperlinks>
    <hyperlink ref="A3:B3" location="Índice!A1" display="Regresar al Índice"/>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O29"/>
  <sheetViews>
    <sheetView workbookViewId="0">
      <selection activeCell="A2" sqref="A2"/>
    </sheetView>
  </sheetViews>
  <sheetFormatPr baseColWidth="10" defaultRowHeight="15" x14ac:dyDescent="0.25"/>
  <sheetData>
    <row r="1" spans="1:5" x14ac:dyDescent="0.25">
      <c r="A1" s="10" t="s">
        <v>1375</v>
      </c>
    </row>
    <row r="2" spans="1:5" x14ac:dyDescent="0.25">
      <c r="A2" s="10" t="s">
        <v>817</v>
      </c>
    </row>
    <row r="3" spans="1:5" x14ac:dyDescent="0.25">
      <c r="A3" s="292" t="s">
        <v>1327</v>
      </c>
      <c r="B3" s="292"/>
    </row>
    <row r="4" spans="1:5" ht="15.75" x14ac:dyDescent="0.25">
      <c r="E4" s="211" t="s">
        <v>821</v>
      </c>
    </row>
    <row r="5" spans="1:5" x14ac:dyDescent="0.25">
      <c r="A5" t="s">
        <v>820</v>
      </c>
    </row>
    <row r="6" spans="1:5" x14ac:dyDescent="0.25">
      <c r="A6" t="s">
        <v>307</v>
      </c>
      <c r="B6" s="207" t="s">
        <v>703</v>
      </c>
      <c r="C6">
        <v>13467</v>
      </c>
    </row>
    <row r="7" spans="1:5" x14ac:dyDescent="0.25">
      <c r="A7" t="s">
        <v>307</v>
      </c>
      <c r="B7" s="207" t="s">
        <v>704</v>
      </c>
      <c r="C7">
        <v>13439</v>
      </c>
    </row>
    <row r="8" spans="1:5" x14ac:dyDescent="0.25">
      <c r="A8" t="s">
        <v>307</v>
      </c>
      <c r="B8" s="207" t="s">
        <v>705</v>
      </c>
      <c r="C8">
        <v>13186</v>
      </c>
    </row>
    <row r="9" spans="1:5" x14ac:dyDescent="0.25">
      <c r="A9" t="s">
        <v>307</v>
      </c>
      <c r="B9" s="207" t="s">
        <v>706</v>
      </c>
      <c r="C9">
        <v>14288</v>
      </c>
    </row>
    <row r="10" spans="1:5" x14ac:dyDescent="0.25">
      <c r="A10" t="s">
        <v>307</v>
      </c>
      <c r="B10" t="s">
        <v>707</v>
      </c>
      <c r="C10">
        <v>14837</v>
      </c>
    </row>
    <row r="11" spans="1:5" x14ac:dyDescent="0.25">
      <c r="A11" t="s">
        <v>307</v>
      </c>
      <c r="B11" t="s">
        <v>708</v>
      </c>
      <c r="C11">
        <v>12302</v>
      </c>
    </row>
    <row r="12" spans="1:5" x14ac:dyDescent="0.25">
      <c r="A12" t="s">
        <v>307</v>
      </c>
      <c r="B12" t="s">
        <v>709</v>
      </c>
      <c r="C12">
        <v>10739</v>
      </c>
    </row>
    <row r="13" spans="1:5" x14ac:dyDescent="0.25">
      <c r="A13" t="s">
        <v>307</v>
      </c>
      <c r="B13" t="s">
        <v>710</v>
      </c>
      <c r="C13">
        <v>9764</v>
      </c>
    </row>
    <row r="14" spans="1:5" x14ac:dyDescent="0.25">
      <c r="A14" t="s">
        <v>307</v>
      </c>
      <c r="B14" t="s">
        <v>711</v>
      </c>
      <c r="C14">
        <v>10643</v>
      </c>
    </row>
    <row r="15" spans="1:5" x14ac:dyDescent="0.25">
      <c r="A15" t="s">
        <v>307</v>
      </c>
      <c r="B15" t="s">
        <v>712</v>
      </c>
      <c r="C15">
        <v>11149</v>
      </c>
    </row>
    <row r="16" spans="1:5" x14ac:dyDescent="0.25">
      <c r="A16" t="s">
        <v>307</v>
      </c>
      <c r="B16" t="s">
        <v>523</v>
      </c>
      <c r="C16">
        <v>10734</v>
      </c>
    </row>
    <row r="17" spans="1:15" x14ac:dyDescent="0.25">
      <c r="A17" t="s">
        <v>307</v>
      </c>
      <c r="B17" t="s">
        <v>610</v>
      </c>
      <c r="C17" s="208">
        <v>12636</v>
      </c>
      <c r="D17" s="74">
        <f>C17/C16-1</f>
        <v>0.1771939631078816</v>
      </c>
    </row>
    <row r="19" spans="1:15" x14ac:dyDescent="0.25">
      <c r="A19" s="207">
        <v>43435</v>
      </c>
      <c r="B19">
        <v>16769</v>
      </c>
    </row>
    <row r="20" spans="1:15" x14ac:dyDescent="0.25">
      <c r="C20">
        <f>C17-B19</f>
        <v>-4133</v>
      </c>
      <c r="O20" s="208"/>
    </row>
    <row r="25" spans="1:15" x14ac:dyDescent="0.25">
      <c r="B25" s="207"/>
      <c r="E25" s="210" t="s">
        <v>817</v>
      </c>
    </row>
    <row r="26" spans="1:15" ht="38.25" customHeight="1" x14ac:dyDescent="0.25">
      <c r="B26" s="207"/>
      <c r="E26" s="300" t="s">
        <v>819</v>
      </c>
      <c r="F26" s="300"/>
      <c r="G26" s="300"/>
      <c r="H26" s="300"/>
      <c r="I26" s="300"/>
      <c r="J26" s="300"/>
      <c r="K26" s="300"/>
      <c r="L26" s="300"/>
      <c r="M26" s="300"/>
    </row>
    <row r="27" spans="1:15" x14ac:dyDescent="0.25">
      <c r="B27" s="207"/>
    </row>
    <row r="29" spans="1:15" x14ac:dyDescent="0.25">
      <c r="B29" s="207"/>
    </row>
  </sheetData>
  <mergeCells count="2">
    <mergeCell ref="E26:M26"/>
    <mergeCell ref="A3:B3"/>
  </mergeCells>
  <hyperlinks>
    <hyperlink ref="A3:B3" location="Índice!A1" display="Regresar al Índice"/>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O28"/>
  <sheetViews>
    <sheetView workbookViewId="0">
      <selection activeCell="A2" sqref="A2"/>
    </sheetView>
  </sheetViews>
  <sheetFormatPr baseColWidth="10" defaultRowHeight="15" x14ac:dyDescent="0.25"/>
  <sheetData>
    <row r="1" spans="1:5" x14ac:dyDescent="0.25">
      <c r="A1" s="10" t="s">
        <v>1374</v>
      </c>
    </row>
    <row r="2" spans="1:5" x14ac:dyDescent="0.25">
      <c r="A2" s="10" t="s">
        <v>817</v>
      </c>
    </row>
    <row r="3" spans="1:5" ht="15.75" x14ac:dyDescent="0.25">
      <c r="A3" s="292" t="s">
        <v>1327</v>
      </c>
      <c r="B3" s="292"/>
      <c r="E3" s="209"/>
    </row>
    <row r="4" spans="1:5" x14ac:dyDescent="0.25">
      <c r="A4" t="s">
        <v>818</v>
      </c>
    </row>
    <row r="5" spans="1:5" x14ac:dyDescent="0.25">
      <c r="A5" t="s">
        <v>307</v>
      </c>
      <c r="B5" s="207" t="s">
        <v>834</v>
      </c>
      <c r="C5">
        <v>327594</v>
      </c>
    </row>
    <row r="6" spans="1:5" x14ac:dyDescent="0.25">
      <c r="A6" t="s">
        <v>307</v>
      </c>
      <c r="B6" s="207" t="s">
        <v>833</v>
      </c>
      <c r="C6">
        <v>314862</v>
      </c>
    </row>
    <row r="7" spans="1:5" x14ac:dyDescent="0.25">
      <c r="A7" t="s">
        <v>307</v>
      </c>
      <c r="B7" s="207" t="s">
        <v>832</v>
      </c>
      <c r="C7">
        <v>301657</v>
      </c>
    </row>
    <row r="8" spans="1:5" x14ac:dyDescent="0.25">
      <c r="A8" t="s">
        <v>307</v>
      </c>
      <c r="B8" s="207" t="s">
        <v>831</v>
      </c>
      <c r="C8">
        <v>319629</v>
      </c>
    </row>
    <row r="9" spans="1:5" x14ac:dyDescent="0.25">
      <c r="A9" t="s">
        <v>307</v>
      </c>
      <c r="B9" s="207" t="s">
        <v>830</v>
      </c>
      <c r="C9">
        <v>326797</v>
      </c>
    </row>
    <row r="10" spans="1:5" x14ac:dyDescent="0.25">
      <c r="A10" t="s">
        <v>307</v>
      </c>
      <c r="B10" s="207" t="s">
        <v>829</v>
      </c>
      <c r="C10">
        <v>293175</v>
      </c>
    </row>
    <row r="11" spans="1:5" x14ac:dyDescent="0.25">
      <c r="A11" t="s">
        <v>307</v>
      </c>
      <c r="B11" s="207" t="s">
        <v>828</v>
      </c>
      <c r="C11">
        <v>273524</v>
      </c>
    </row>
    <row r="12" spans="1:5" x14ac:dyDescent="0.25">
      <c r="A12" t="s">
        <v>307</v>
      </c>
      <c r="B12" s="207" t="s">
        <v>827</v>
      </c>
      <c r="C12">
        <v>244410</v>
      </c>
    </row>
    <row r="13" spans="1:5" x14ac:dyDescent="0.25">
      <c r="A13" t="s">
        <v>307</v>
      </c>
      <c r="B13" s="207" t="s">
        <v>826</v>
      </c>
      <c r="C13">
        <v>259776</v>
      </c>
    </row>
    <row r="14" spans="1:5" x14ac:dyDescent="0.25">
      <c r="A14" t="s">
        <v>307</v>
      </c>
      <c r="B14" s="207" t="s">
        <v>825</v>
      </c>
      <c r="C14">
        <v>261118</v>
      </c>
    </row>
    <row r="15" spans="1:5" x14ac:dyDescent="0.25">
      <c r="A15" t="s">
        <v>307</v>
      </c>
      <c r="B15" s="207" t="s">
        <v>824</v>
      </c>
      <c r="C15">
        <v>274435</v>
      </c>
    </row>
    <row r="16" spans="1:5" x14ac:dyDescent="0.25">
      <c r="A16" t="s">
        <v>307</v>
      </c>
      <c r="B16" s="207" t="s">
        <v>823</v>
      </c>
      <c r="C16" s="208">
        <v>314184</v>
      </c>
      <c r="D16" s="74">
        <f>C16/C15-1</f>
        <v>0.14483939730719486</v>
      </c>
    </row>
    <row r="17" spans="1:15" x14ac:dyDescent="0.25">
      <c r="O17" s="208"/>
    </row>
    <row r="18" spans="1:15" x14ac:dyDescent="0.25">
      <c r="A18" s="207">
        <v>43435</v>
      </c>
      <c r="B18">
        <v>131313</v>
      </c>
    </row>
    <row r="19" spans="1:15" x14ac:dyDescent="0.25">
      <c r="C19">
        <f>C16-B18</f>
        <v>182871</v>
      </c>
    </row>
    <row r="23" spans="1:15" x14ac:dyDescent="0.25">
      <c r="B23" s="207"/>
    </row>
    <row r="24" spans="1:15" x14ac:dyDescent="0.25">
      <c r="B24" s="207"/>
      <c r="E24" s="10" t="s">
        <v>817</v>
      </c>
    </row>
    <row r="25" spans="1:15" x14ac:dyDescent="0.25">
      <c r="E25" s="10" t="s">
        <v>822</v>
      </c>
    </row>
    <row r="27" spans="1:15" x14ac:dyDescent="0.25">
      <c r="B27" s="207"/>
    </row>
    <row r="28" spans="1:15" x14ac:dyDescent="0.25">
      <c r="B28" s="207"/>
    </row>
  </sheetData>
  <mergeCells count="1">
    <mergeCell ref="A3:B3"/>
  </mergeCells>
  <hyperlinks>
    <hyperlink ref="A3:B3" location="Índice!A1" display="Regresar al Índice"/>
  </hyperlinks>
  <pageMargins left="0.7" right="0.7" top="0.75" bottom="0.75" header="0.3" footer="0.3"/>
  <pageSetup paperSize="9" orientation="portrait" horizontalDpi="300" verticalDpi="0" copies="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O29"/>
  <sheetViews>
    <sheetView workbookViewId="0">
      <selection activeCell="A2" sqref="A2"/>
    </sheetView>
  </sheetViews>
  <sheetFormatPr baseColWidth="10" defaultRowHeight="15" x14ac:dyDescent="0.25"/>
  <sheetData>
    <row r="1" spans="1:15" x14ac:dyDescent="0.25">
      <c r="A1" s="10" t="s">
        <v>1373</v>
      </c>
    </row>
    <row r="2" spans="1:15" x14ac:dyDescent="0.25">
      <c r="A2" s="10" t="s">
        <v>817</v>
      </c>
    </row>
    <row r="3" spans="1:15" x14ac:dyDescent="0.25">
      <c r="A3" s="292" t="s">
        <v>1327</v>
      </c>
      <c r="B3" s="292"/>
    </row>
    <row r="4" spans="1:15" ht="15.75" x14ac:dyDescent="0.25">
      <c r="E4" s="211" t="s">
        <v>836</v>
      </c>
    </row>
    <row r="5" spans="1:15" x14ac:dyDescent="0.25">
      <c r="A5" t="s">
        <v>820</v>
      </c>
    </row>
    <row r="6" spans="1:15" x14ac:dyDescent="0.25">
      <c r="A6" t="s">
        <v>307</v>
      </c>
      <c r="B6" s="207" t="s">
        <v>834</v>
      </c>
      <c r="C6">
        <v>40094</v>
      </c>
    </row>
    <row r="7" spans="1:15" x14ac:dyDescent="0.25">
      <c r="A7" t="s">
        <v>307</v>
      </c>
      <c r="B7" s="207" t="s">
        <v>833</v>
      </c>
      <c r="C7">
        <v>40592</v>
      </c>
    </row>
    <row r="8" spans="1:15" x14ac:dyDescent="0.25">
      <c r="A8" t="s">
        <v>307</v>
      </c>
      <c r="B8" s="207" t="s">
        <v>832</v>
      </c>
      <c r="C8">
        <v>41167</v>
      </c>
    </row>
    <row r="9" spans="1:15" x14ac:dyDescent="0.25">
      <c r="A9" t="s">
        <v>307</v>
      </c>
      <c r="B9" s="207" t="s">
        <v>831</v>
      </c>
      <c r="C9">
        <v>44381</v>
      </c>
    </row>
    <row r="10" spans="1:15" x14ac:dyDescent="0.25">
      <c r="A10" t="s">
        <v>307</v>
      </c>
      <c r="B10" s="207" t="s">
        <v>830</v>
      </c>
      <c r="C10">
        <v>45911</v>
      </c>
    </row>
    <row r="11" spans="1:15" x14ac:dyDescent="0.25">
      <c r="A11" t="s">
        <v>307</v>
      </c>
      <c r="B11" s="207" t="s">
        <v>829</v>
      </c>
      <c r="C11">
        <v>38949</v>
      </c>
    </row>
    <row r="12" spans="1:15" x14ac:dyDescent="0.25">
      <c r="A12" t="s">
        <v>307</v>
      </c>
      <c r="B12" s="207" t="s">
        <v>828</v>
      </c>
      <c r="C12">
        <v>35433</v>
      </c>
    </row>
    <row r="13" spans="1:15" x14ac:dyDescent="0.25">
      <c r="A13" t="s">
        <v>307</v>
      </c>
      <c r="B13" s="207" t="s">
        <v>827</v>
      </c>
      <c r="C13">
        <v>31042</v>
      </c>
    </row>
    <row r="14" spans="1:15" x14ac:dyDescent="0.25">
      <c r="A14" t="s">
        <v>307</v>
      </c>
      <c r="B14" s="207" t="s">
        <v>826</v>
      </c>
      <c r="C14">
        <v>32467</v>
      </c>
    </row>
    <row r="15" spans="1:15" x14ac:dyDescent="0.25">
      <c r="A15" t="s">
        <v>307</v>
      </c>
      <c r="B15" s="207" t="s">
        <v>825</v>
      </c>
      <c r="C15">
        <v>32821</v>
      </c>
      <c r="O15" s="208"/>
    </row>
    <row r="16" spans="1:15" x14ac:dyDescent="0.25">
      <c r="A16" t="s">
        <v>307</v>
      </c>
      <c r="B16" s="207" t="s">
        <v>824</v>
      </c>
      <c r="C16">
        <v>33743</v>
      </c>
    </row>
    <row r="17" spans="1:13" x14ac:dyDescent="0.25">
      <c r="A17" t="s">
        <v>307</v>
      </c>
      <c r="B17" s="207" t="s">
        <v>823</v>
      </c>
      <c r="C17" s="208">
        <v>40152</v>
      </c>
      <c r="D17" s="74">
        <f>C17/C16-1</f>
        <v>0.18993569036540903</v>
      </c>
    </row>
    <row r="19" spans="1:13" x14ac:dyDescent="0.25">
      <c r="A19" s="207">
        <v>43435</v>
      </c>
      <c r="B19">
        <v>16769</v>
      </c>
    </row>
    <row r="20" spans="1:13" x14ac:dyDescent="0.25">
      <c r="C20">
        <f>C17-B19</f>
        <v>23383</v>
      </c>
    </row>
    <row r="25" spans="1:13" x14ac:dyDescent="0.25">
      <c r="B25" s="207"/>
      <c r="E25" s="210" t="s">
        <v>817</v>
      </c>
    </row>
    <row r="26" spans="1:13" ht="38.25" customHeight="1" x14ac:dyDescent="0.25">
      <c r="B26" s="207"/>
      <c r="E26" s="300" t="s">
        <v>835</v>
      </c>
      <c r="F26" s="300"/>
      <c r="G26" s="300"/>
      <c r="H26" s="300"/>
      <c r="I26" s="300"/>
      <c r="J26" s="300"/>
      <c r="K26" s="300"/>
      <c r="L26" s="300"/>
      <c r="M26" s="300"/>
    </row>
    <row r="27" spans="1:13" x14ac:dyDescent="0.25">
      <c r="B27" s="207"/>
    </row>
    <row r="29" spans="1:13" x14ac:dyDescent="0.25">
      <c r="B29" s="207"/>
    </row>
  </sheetData>
  <mergeCells count="2">
    <mergeCell ref="E26:M26"/>
    <mergeCell ref="A3:B3"/>
  </mergeCells>
  <hyperlinks>
    <hyperlink ref="A3:B3" location="Índice!A1" display="Regresar al Índice"/>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Q57"/>
  <sheetViews>
    <sheetView workbookViewId="0">
      <selection activeCell="A2" sqref="A2"/>
    </sheetView>
  </sheetViews>
  <sheetFormatPr baseColWidth="10" defaultRowHeight="15" x14ac:dyDescent="0.25"/>
  <cols>
    <col min="1" max="1" width="25" style="212" customWidth="1"/>
    <col min="2" max="11" width="11.42578125" style="212"/>
    <col min="17" max="16384" width="11.42578125" style="212"/>
  </cols>
  <sheetData>
    <row r="1" spans="1:17" x14ac:dyDescent="0.25">
      <c r="A1" s="10" t="s">
        <v>1372</v>
      </c>
    </row>
    <row r="2" spans="1:17" x14ac:dyDescent="0.25">
      <c r="A2" s="10" t="s">
        <v>817</v>
      </c>
    </row>
    <row r="3" spans="1:17" x14ac:dyDescent="0.25">
      <c r="A3" s="292" t="s">
        <v>1327</v>
      </c>
      <c r="B3" s="292"/>
    </row>
    <row r="4" spans="1:17" ht="15.75" x14ac:dyDescent="0.25">
      <c r="A4" s="228" t="s">
        <v>846</v>
      </c>
      <c r="E4" s="211" t="s">
        <v>845</v>
      </c>
    </row>
    <row r="5" spans="1:17" x14ac:dyDescent="0.25">
      <c r="A5" s="228" t="s">
        <v>844</v>
      </c>
    </row>
    <row r="6" spans="1:17" x14ac:dyDescent="0.25">
      <c r="A6" s="227" t="s">
        <v>843</v>
      </c>
    </row>
    <row r="8" spans="1:17" ht="36" x14ac:dyDescent="0.25">
      <c r="A8" s="226" t="s">
        <v>435</v>
      </c>
      <c r="B8" s="225" t="s">
        <v>842</v>
      </c>
      <c r="C8" s="225" t="s">
        <v>841</v>
      </c>
      <c r="D8" s="225" t="s">
        <v>840</v>
      </c>
    </row>
    <row r="9" spans="1:17" x14ac:dyDescent="0.25">
      <c r="A9" s="220" t="s">
        <v>118</v>
      </c>
      <c r="B9" s="222">
        <v>123</v>
      </c>
      <c r="C9" s="221">
        <f t="shared" ref="C9:C39" si="0">B9/B$40</f>
        <v>3.2350543120906869E-3</v>
      </c>
      <c r="D9" s="220">
        <f t="shared" ref="D9:D39" si="1">RANK(B9,B$9:B$39)</f>
        <v>31</v>
      </c>
    </row>
    <row r="10" spans="1:17" x14ac:dyDescent="0.25">
      <c r="A10" s="220" t="s">
        <v>125</v>
      </c>
      <c r="B10" s="222">
        <v>158</v>
      </c>
      <c r="C10" s="221">
        <f t="shared" si="0"/>
        <v>4.1555982220351914E-3</v>
      </c>
      <c r="D10" s="220">
        <f t="shared" si="1"/>
        <v>30</v>
      </c>
      <c r="Q10"/>
    </row>
    <row r="11" spans="1:17" x14ac:dyDescent="0.25">
      <c r="A11" s="220" t="s">
        <v>129</v>
      </c>
      <c r="B11" s="222">
        <v>190</v>
      </c>
      <c r="C11" s="221">
        <f t="shared" si="0"/>
        <v>4.9972383682701663E-3</v>
      </c>
      <c r="D11" s="220">
        <f t="shared" si="1"/>
        <v>29</v>
      </c>
      <c r="Q11"/>
    </row>
    <row r="12" spans="1:17" x14ac:dyDescent="0.25">
      <c r="A12" s="220" t="s">
        <v>133</v>
      </c>
      <c r="B12" s="222">
        <v>219</v>
      </c>
      <c r="C12" s="221">
        <f t="shared" si="0"/>
        <v>5.7599747507956134E-3</v>
      </c>
      <c r="D12" s="220">
        <f t="shared" si="1"/>
        <v>28</v>
      </c>
      <c r="Q12"/>
    </row>
    <row r="13" spans="1:17" x14ac:dyDescent="0.25">
      <c r="A13" s="220" t="s">
        <v>131</v>
      </c>
      <c r="B13" s="222">
        <v>224</v>
      </c>
      <c r="C13" s="221">
        <f t="shared" si="0"/>
        <v>5.8914810236448279E-3</v>
      </c>
      <c r="D13" s="220">
        <f t="shared" si="1"/>
        <v>27</v>
      </c>
      <c r="Q13"/>
    </row>
    <row r="14" spans="1:17" x14ac:dyDescent="0.25">
      <c r="A14" s="220" t="s">
        <v>144</v>
      </c>
      <c r="B14" s="222">
        <v>226</v>
      </c>
      <c r="C14" s="221">
        <f t="shared" si="0"/>
        <v>5.9440835327845137E-3</v>
      </c>
      <c r="D14" s="220">
        <f t="shared" si="1"/>
        <v>26</v>
      </c>
      <c r="Q14"/>
    </row>
    <row r="15" spans="1:17" x14ac:dyDescent="0.25">
      <c r="A15" s="220" t="s">
        <v>122</v>
      </c>
      <c r="B15" s="222">
        <v>265</v>
      </c>
      <c r="C15" s="221">
        <f t="shared" si="0"/>
        <v>6.9698324610083899E-3</v>
      </c>
      <c r="D15" s="220">
        <f t="shared" si="1"/>
        <v>25</v>
      </c>
      <c r="Q15"/>
    </row>
    <row r="16" spans="1:17" x14ac:dyDescent="0.25">
      <c r="A16" s="220" t="s">
        <v>132</v>
      </c>
      <c r="B16" s="222">
        <v>267</v>
      </c>
      <c r="C16" s="221">
        <f t="shared" si="0"/>
        <v>7.0224349701480757E-3</v>
      </c>
      <c r="D16" s="220">
        <f t="shared" si="1"/>
        <v>24</v>
      </c>
      <c r="Q16"/>
    </row>
    <row r="17" spans="1:17" x14ac:dyDescent="0.25">
      <c r="A17" s="220" t="s">
        <v>121</v>
      </c>
      <c r="B17" s="222">
        <v>438</v>
      </c>
      <c r="C17" s="221">
        <f t="shared" si="0"/>
        <v>1.1519949501591227E-2</v>
      </c>
      <c r="D17" s="220">
        <f t="shared" si="1"/>
        <v>23</v>
      </c>
      <c r="Q17"/>
    </row>
    <row r="18" spans="1:17" x14ac:dyDescent="0.25">
      <c r="A18" s="220" t="s">
        <v>145</v>
      </c>
      <c r="B18" s="222">
        <v>445</v>
      </c>
      <c r="C18" s="221">
        <f t="shared" si="0"/>
        <v>1.1704058283580126E-2</v>
      </c>
      <c r="D18" s="220">
        <f t="shared" si="1"/>
        <v>22</v>
      </c>
      <c r="Q18"/>
    </row>
    <row r="19" spans="1:17" x14ac:dyDescent="0.25">
      <c r="A19" s="220" t="s">
        <v>138</v>
      </c>
      <c r="B19" s="222">
        <v>571</v>
      </c>
      <c r="C19" s="221">
        <f t="shared" si="0"/>
        <v>1.5018016359380342E-2</v>
      </c>
      <c r="D19" s="220">
        <f t="shared" si="1"/>
        <v>21</v>
      </c>
      <c r="Q19"/>
    </row>
    <row r="20" spans="1:17" x14ac:dyDescent="0.25">
      <c r="A20" s="220" t="s">
        <v>130</v>
      </c>
      <c r="B20" s="222">
        <v>613</v>
      </c>
      <c r="C20" s="221">
        <f t="shared" si="0"/>
        <v>1.6122669051313748E-2</v>
      </c>
      <c r="D20" s="220">
        <f t="shared" si="1"/>
        <v>20</v>
      </c>
      <c r="Q20"/>
    </row>
    <row r="21" spans="1:17" x14ac:dyDescent="0.25">
      <c r="A21" s="220" t="s">
        <v>119</v>
      </c>
      <c r="B21" s="222">
        <v>665</v>
      </c>
      <c r="C21" s="221">
        <f t="shared" si="0"/>
        <v>1.7490334288945582E-2</v>
      </c>
      <c r="D21" s="220">
        <f t="shared" si="1"/>
        <v>19</v>
      </c>
      <c r="Q21"/>
    </row>
    <row r="22" spans="1:17" x14ac:dyDescent="0.25">
      <c r="A22" s="220" t="s">
        <v>124</v>
      </c>
      <c r="B22" s="222">
        <v>669</v>
      </c>
      <c r="C22" s="221">
        <f t="shared" si="0"/>
        <v>1.7595539307224954E-2</v>
      </c>
      <c r="D22" s="220">
        <f t="shared" si="1"/>
        <v>18</v>
      </c>
      <c r="Q22"/>
    </row>
    <row r="23" spans="1:17" x14ac:dyDescent="0.25">
      <c r="A23" s="220" t="s">
        <v>134</v>
      </c>
      <c r="B23" s="222">
        <v>676</v>
      </c>
      <c r="C23" s="221">
        <f t="shared" si="0"/>
        <v>1.7779648089213857E-2</v>
      </c>
      <c r="D23" s="220">
        <f t="shared" si="1"/>
        <v>17</v>
      </c>
      <c r="Q23"/>
    </row>
    <row r="24" spans="1:17" x14ac:dyDescent="0.25">
      <c r="A24" s="220" t="s">
        <v>116</v>
      </c>
      <c r="B24" s="222">
        <v>692</v>
      </c>
      <c r="C24" s="221">
        <f t="shared" si="0"/>
        <v>1.8200468162331344E-2</v>
      </c>
      <c r="D24" s="220">
        <f t="shared" si="1"/>
        <v>16</v>
      </c>
      <c r="Q24"/>
    </row>
    <row r="25" spans="1:17" x14ac:dyDescent="0.25">
      <c r="A25" s="220" t="s">
        <v>140</v>
      </c>
      <c r="B25" s="222">
        <v>711</v>
      </c>
      <c r="C25" s="221">
        <f t="shared" si="0"/>
        <v>1.8700191999158358E-2</v>
      </c>
      <c r="D25" s="220">
        <f t="shared" si="1"/>
        <v>15</v>
      </c>
      <c r="Q25"/>
    </row>
    <row r="26" spans="1:17" x14ac:dyDescent="0.25">
      <c r="A26" s="224" t="s">
        <v>137</v>
      </c>
      <c r="B26" s="223">
        <v>769</v>
      </c>
      <c r="C26" s="221">
        <f t="shared" si="0"/>
        <v>2.0225664764209252E-2</v>
      </c>
      <c r="D26" s="220">
        <f t="shared" si="1"/>
        <v>14</v>
      </c>
      <c r="Q26"/>
    </row>
    <row r="27" spans="1:17" x14ac:dyDescent="0.25">
      <c r="A27" s="220" t="s">
        <v>139</v>
      </c>
      <c r="B27" s="222">
        <v>932</v>
      </c>
      <c r="C27" s="221">
        <f t="shared" si="0"/>
        <v>2.451276925909366E-2</v>
      </c>
      <c r="D27" s="220">
        <f t="shared" si="1"/>
        <v>13</v>
      </c>
      <c r="Q27"/>
    </row>
    <row r="28" spans="1:17" x14ac:dyDescent="0.25">
      <c r="A28" s="220" t="s">
        <v>136</v>
      </c>
      <c r="B28" s="222">
        <v>936</v>
      </c>
      <c r="C28" s="221">
        <f t="shared" si="0"/>
        <v>2.4617974277373032E-2</v>
      </c>
      <c r="D28" s="220">
        <f t="shared" si="1"/>
        <v>12</v>
      </c>
      <c r="Q28"/>
    </row>
    <row r="29" spans="1:17" x14ac:dyDescent="0.25">
      <c r="A29" s="220" t="s">
        <v>123</v>
      </c>
      <c r="B29" s="222">
        <v>1018</v>
      </c>
      <c r="C29" s="221">
        <f t="shared" si="0"/>
        <v>2.6774677152100156E-2</v>
      </c>
      <c r="D29" s="220">
        <f t="shared" si="1"/>
        <v>11</v>
      </c>
      <c r="Q29"/>
    </row>
    <row r="30" spans="1:17" x14ac:dyDescent="0.25">
      <c r="A30" s="220" t="s">
        <v>135</v>
      </c>
      <c r="B30" s="222">
        <v>1107</v>
      </c>
      <c r="C30" s="221">
        <f t="shared" si="0"/>
        <v>2.9115488808816179E-2</v>
      </c>
      <c r="D30" s="220">
        <f t="shared" si="1"/>
        <v>10</v>
      </c>
      <c r="Q30"/>
    </row>
    <row r="31" spans="1:17" x14ac:dyDescent="0.25">
      <c r="A31" s="220" t="s">
        <v>128</v>
      </c>
      <c r="B31" s="222">
        <v>1191</v>
      </c>
      <c r="C31" s="221">
        <f t="shared" si="0"/>
        <v>3.1324794192682991E-2</v>
      </c>
      <c r="D31" s="220">
        <f t="shared" si="1"/>
        <v>9</v>
      </c>
      <c r="Q31"/>
    </row>
    <row r="32" spans="1:17" x14ac:dyDescent="0.25">
      <c r="A32" s="220" t="s">
        <v>127</v>
      </c>
      <c r="B32" s="222">
        <v>1547</v>
      </c>
      <c r="C32" s="221">
        <f t="shared" si="0"/>
        <v>4.0688040819547092E-2</v>
      </c>
      <c r="D32" s="220">
        <f t="shared" si="1"/>
        <v>8</v>
      </c>
      <c r="Q32"/>
    </row>
    <row r="33" spans="1:17" x14ac:dyDescent="0.25">
      <c r="A33" s="220" t="s">
        <v>117</v>
      </c>
      <c r="B33" s="222">
        <v>1582</v>
      </c>
      <c r="C33" s="221">
        <f t="shared" si="0"/>
        <v>4.1608584729491596E-2</v>
      </c>
      <c r="D33" s="220">
        <f t="shared" si="1"/>
        <v>7</v>
      </c>
      <c r="Q33"/>
    </row>
    <row r="34" spans="1:17" x14ac:dyDescent="0.25">
      <c r="A34" s="220" t="s">
        <v>120</v>
      </c>
      <c r="B34" s="222">
        <v>1815</v>
      </c>
      <c r="C34" s="221">
        <f t="shared" si="0"/>
        <v>4.7736777044265009E-2</v>
      </c>
      <c r="D34" s="220">
        <f t="shared" si="1"/>
        <v>6</v>
      </c>
      <c r="Q34"/>
    </row>
    <row r="35" spans="1:17" x14ac:dyDescent="0.25">
      <c r="A35" s="220" t="s">
        <v>126</v>
      </c>
      <c r="B35" s="222">
        <v>2272</v>
      </c>
      <c r="C35" s="221">
        <f t="shared" si="0"/>
        <v>5.9756450382683256E-2</v>
      </c>
      <c r="D35" s="220">
        <f t="shared" si="1"/>
        <v>5</v>
      </c>
      <c r="Q35"/>
    </row>
    <row r="36" spans="1:17" x14ac:dyDescent="0.25">
      <c r="A36" s="220" t="s">
        <v>142</v>
      </c>
      <c r="B36" s="222">
        <v>2985</v>
      </c>
      <c r="C36" s="221">
        <f t="shared" si="0"/>
        <v>7.8509244890981295E-2</v>
      </c>
      <c r="D36" s="220">
        <f t="shared" si="1"/>
        <v>4</v>
      </c>
      <c r="Q36"/>
    </row>
    <row r="37" spans="1:17" x14ac:dyDescent="0.25">
      <c r="A37" s="220" t="s">
        <v>171</v>
      </c>
      <c r="B37" s="222">
        <v>3043</v>
      </c>
      <c r="C37" s="221">
        <f t="shared" si="0"/>
        <v>8.0034717656032192E-2</v>
      </c>
      <c r="D37" s="220">
        <f t="shared" si="1"/>
        <v>3</v>
      </c>
      <c r="Q37"/>
    </row>
    <row r="38" spans="1:17" x14ac:dyDescent="0.25">
      <c r="A38" s="220" t="s">
        <v>143</v>
      </c>
      <c r="B38" s="222">
        <v>4126</v>
      </c>
      <c r="C38" s="221">
        <f t="shared" si="0"/>
        <v>0.10851897635517214</v>
      </c>
      <c r="D38" s="220">
        <f t="shared" si="1"/>
        <v>2</v>
      </c>
      <c r="Q38"/>
    </row>
    <row r="39" spans="1:17" x14ac:dyDescent="0.25">
      <c r="A39" s="217" t="s">
        <v>94</v>
      </c>
      <c r="B39" s="219">
        <v>7546</v>
      </c>
      <c r="C39" s="218">
        <f t="shared" si="0"/>
        <v>0.19846926698403514</v>
      </c>
      <c r="D39" s="217">
        <f t="shared" si="1"/>
        <v>1</v>
      </c>
      <c r="Q39"/>
    </row>
    <row r="40" spans="1:17" x14ac:dyDescent="0.25">
      <c r="A40" s="214" t="s">
        <v>839</v>
      </c>
      <c r="B40" s="216">
        <f>SUM(B9:B39)</f>
        <v>38021</v>
      </c>
      <c r="C40" s="215">
        <f>SUM(C9:C39)</f>
        <v>1</v>
      </c>
      <c r="D40" s="214"/>
      <c r="Q40"/>
    </row>
    <row r="42" spans="1:17" x14ac:dyDescent="0.25">
      <c r="A42" s="212" t="s">
        <v>817</v>
      </c>
    </row>
    <row r="43" spans="1:17" ht="33" customHeight="1" x14ac:dyDescent="0.25">
      <c r="A43" s="315" t="s">
        <v>838</v>
      </c>
      <c r="B43" s="315"/>
      <c r="C43" s="315"/>
      <c r="D43" s="315"/>
      <c r="E43" s="315"/>
      <c r="F43" s="315"/>
      <c r="G43" s="315"/>
      <c r="H43" s="315"/>
    </row>
    <row r="44" spans="1:17" x14ac:dyDescent="0.25">
      <c r="A44" s="213" t="s">
        <v>837</v>
      </c>
      <c r="B44"/>
      <c r="C44"/>
      <c r="D44"/>
    </row>
    <row r="45" spans="1:17" x14ac:dyDescent="0.25">
      <c r="A45"/>
      <c r="B45"/>
      <c r="C45"/>
      <c r="D45"/>
    </row>
    <row r="46" spans="1:17" x14ac:dyDescent="0.25">
      <c r="A46"/>
      <c r="B46"/>
      <c r="C46"/>
      <c r="D46"/>
    </row>
    <row r="47" spans="1:17" x14ac:dyDescent="0.25">
      <c r="A47"/>
      <c r="B47"/>
      <c r="C47"/>
      <c r="D47"/>
    </row>
    <row r="48" spans="1:17"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sheetData>
  <mergeCells count="2">
    <mergeCell ref="A43:H43"/>
    <mergeCell ref="A3:B3"/>
  </mergeCells>
  <hyperlinks>
    <hyperlink ref="A3:B3" location="Índice!A1" display="Regresar al Índice"/>
  </hyperlinks>
  <pageMargins left="0.7" right="0.7" top="0.75" bottom="0.75" header="0.3" footer="0.3"/>
  <pageSetup paperSize="9" orientation="portrait" horizontalDpi="300" verticalDpi="0" copies="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Q58"/>
  <sheetViews>
    <sheetView workbookViewId="0">
      <selection activeCell="A3" sqref="A3:B3"/>
    </sheetView>
  </sheetViews>
  <sheetFormatPr baseColWidth="10" defaultRowHeight="15" x14ac:dyDescent="0.25"/>
  <cols>
    <col min="1" max="1" width="25" style="212" customWidth="1"/>
    <col min="2" max="12" width="11.42578125" style="212"/>
    <col min="18" max="16384" width="11.42578125" style="212"/>
  </cols>
  <sheetData>
    <row r="1" spans="1:5" x14ac:dyDescent="0.25">
      <c r="A1" s="10" t="s">
        <v>1371</v>
      </c>
    </row>
    <row r="2" spans="1:5" x14ac:dyDescent="0.25">
      <c r="A2" s="10" t="s">
        <v>817</v>
      </c>
    </row>
    <row r="3" spans="1:5" x14ac:dyDescent="0.25">
      <c r="A3" s="292" t="s">
        <v>1327</v>
      </c>
      <c r="B3" s="292"/>
    </row>
    <row r="5" spans="1:5" ht="15.75" x14ac:dyDescent="0.25">
      <c r="A5" s="228" t="s">
        <v>848</v>
      </c>
      <c r="E5" s="211" t="s">
        <v>847</v>
      </c>
    </row>
    <row r="6" spans="1:5" x14ac:dyDescent="0.25">
      <c r="A6" s="228" t="s">
        <v>844</v>
      </c>
    </row>
    <row r="7" spans="1:5" x14ac:dyDescent="0.25">
      <c r="A7" s="227" t="s">
        <v>843</v>
      </c>
    </row>
    <row r="9" spans="1:5" ht="36" x14ac:dyDescent="0.25">
      <c r="A9" s="226" t="s">
        <v>435</v>
      </c>
      <c r="B9" s="225" t="s">
        <v>842</v>
      </c>
      <c r="C9" s="225" t="s">
        <v>841</v>
      </c>
      <c r="D9" s="225" t="s">
        <v>840</v>
      </c>
    </row>
    <row r="10" spans="1:5" x14ac:dyDescent="0.25">
      <c r="A10" s="220" t="s">
        <v>144</v>
      </c>
      <c r="B10" s="222">
        <v>24</v>
      </c>
      <c r="C10" s="221">
        <f t="shared" ref="C10:C40" si="0">B10/B$41</f>
        <v>8.2861483220549644E-4</v>
      </c>
      <c r="D10" s="220">
        <f t="shared" ref="D10:D40" si="1">RANK(B10,B$10:B$40)</f>
        <v>31</v>
      </c>
    </row>
    <row r="11" spans="1:5" x14ac:dyDescent="0.25">
      <c r="A11" s="220" t="s">
        <v>133</v>
      </c>
      <c r="B11" s="222">
        <v>25</v>
      </c>
      <c r="C11" s="221">
        <f t="shared" si="0"/>
        <v>8.6314045021405883E-4</v>
      </c>
      <c r="D11" s="220">
        <f t="shared" si="1"/>
        <v>30</v>
      </c>
    </row>
    <row r="12" spans="1:5" x14ac:dyDescent="0.25">
      <c r="A12" s="220" t="s">
        <v>136</v>
      </c>
      <c r="B12" s="222">
        <v>27</v>
      </c>
      <c r="C12" s="221">
        <f t="shared" si="0"/>
        <v>9.321916862311835E-4</v>
      </c>
      <c r="D12" s="220">
        <f t="shared" si="1"/>
        <v>28</v>
      </c>
    </row>
    <row r="13" spans="1:5" x14ac:dyDescent="0.25">
      <c r="A13" s="220" t="s">
        <v>119</v>
      </c>
      <c r="B13" s="222">
        <v>27</v>
      </c>
      <c r="C13" s="221">
        <f t="shared" si="0"/>
        <v>9.321916862311835E-4</v>
      </c>
      <c r="D13" s="220">
        <f t="shared" si="1"/>
        <v>28</v>
      </c>
    </row>
    <row r="14" spans="1:5" x14ac:dyDescent="0.25">
      <c r="A14" s="220" t="s">
        <v>118</v>
      </c>
      <c r="B14" s="222">
        <v>38</v>
      </c>
      <c r="C14" s="221">
        <f t="shared" si="0"/>
        <v>1.3119734843253694E-3</v>
      </c>
      <c r="D14" s="220">
        <f t="shared" si="1"/>
        <v>27</v>
      </c>
    </row>
    <row r="15" spans="1:5" x14ac:dyDescent="0.25">
      <c r="A15" s="220" t="s">
        <v>127</v>
      </c>
      <c r="B15" s="222">
        <v>48</v>
      </c>
      <c r="C15" s="221">
        <f t="shared" si="0"/>
        <v>1.6572296644109929E-3</v>
      </c>
      <c r="D15" s="220">
        <f t="shared" si="1"/>
        <v>26</v>
      </c>
    </row>
    <row r="16" spans="1:5" x14ac:dyDescent="0.25">
      <c r="A16" s="220" t="s">
        <v>116</v>
      </c>
      <c r="B16" s="222">
        <v>73</v>
      </c>
      <c r="C16" s="221">
        <f t="shared" si="0"/>
        <v>2.5203701146250517E-3</v>
      </c>
      <c r="D16" s="220">
        <f t="shared" si="1"/>
        <v>25</v>
      </c>
    </row>
    <row r="17" spans="1:4" x14ac:dyDescent="0.25">
      <c r="A17" s="220" t="s">
        <v>117</v>
      </c>
      <c r="B17" s="222">
        <v>164</v>
      </c>
      <c r="C17" s="221">
        <f t="shared" si="0"/>
        <v>5.6622013534042255E-3</v>
      </c>
      <c r="D17" s="220">
        <f t="shared" si="1"/>
        <v>24</v>
      </c>
    </row>
    <row r="18" spans="1:4" x14ac:dyDescent="0.25">
      <c r="A18" s="220" t="s">
        <v>125</v>
      </c>
      <c r="B18" s="222">
        <v>209</v>
      </c>
      <c r="C18" s="221">
        <f t="shared" si="0"/>
        <v>7.2158541637895321E-3</v>
      </c>
      <c r="D18" s="220">
        <f t="shared" si="1"/>
        <v>23</v>
      </c>
    </row>
    <row r="19" spans="1:4" x14ac:dyDescent="0.25">
      <c r="A19" s="220" t="s">
        <v>131</v>
      </c>
      <c r="B19" s="222">
        <v>257</v>
      </c>
      <c r="C19" s="221">
        <f t="shared" si="0"/>
        <v>8.8730838282005241E-3</v>
      </c>
      <c r="D19" s="220">
        <f t="shared" si="1"/>
        <v>22</v>
      </c>
    </row>
    <row r="20" spans="1:4" x14ac:dyDescent="0.25">
      <c r="A20" s="220" t="s">
        <v>140</v>
      </c>
      <c r="B20" s="222">
        <v>296</v>
      </c>
      <c r="C20" s="221">
        <f t="shared" si="0"/>
        <v>1.0219582930534456E-2</v>
      </c>
      <c r="D20" s="220">
        <f t="shared" si="1"/>
        <v>21</v>
      </c>
    </row>
    <row r="21" spans="1:4" x14ac:dyDescent="0.25">
      <c r="A21" s="220" t="s">
        <v>121</v>
      </c>
      <c r="B21" s="222">
        <v>324</v>
      </c>
      <c r="C21" s="221">
        <f t="shared" si="0"/>
        <v>1.1186300234774203E-2</v>
      </c>
      <c r="D21" s="220">
        <f t="shared" si="1"/>
        <v>20</v>
      </c>
    </row>
    <row r="22" spans="1:4" x14ac:dyDescent="0.25">
      <c r="A22" s="220" t="s">
        <v>138</v>
      </c>
      <c r="B22" s="222">
        <v>373</v>
      </c>
      <c r="C22" s="221">
        <f t="shared" si="0"/>
        <v>1.2878055517193758E-2</v>
      </c>
      <c r="D22" s="220">
        <f t="shared" si="1"/>
        <v>19</v>
      </c>
    </row>
    <row r="23" spans="1:4" x14ac:dyDescent="0.25">
      <c r="A23" s="224" t="s">
        <v>137</v>
      </c>
      <c r="B23" s="223">
        <v>379</v>
      </c>
      <c r="C23" s="221">
        <f t="shared" si="0"/>
        <v>1.3085209225245132E-2</v>
      </c>
      <c r="D23" s="220">
        <f t="shared" si="1"/>
        <v>18</v>
      </c>
    </row>
    <row r="24" spans="1:4" x14ac:dyDescent="0.25">
      <c r="A24" s="220" t="s">
        <v>145</v>
      </c>
      <c r="B24" s="222">
        <v>385</v>
      </c>
      <c r="C24" s="221">
        <f t="shared" si="0"/>
        <v>1.3292362933296506E-2</v>
      </c>
      <c r="D24" s="220">
        <f t="shared" si="1"/>
        <v>17</v>
      </c>
    </row>
    <row r="25" spans="1:4" x14ac:dyDescent="0.25">
      <c r="A25" s="220" t="s">
        <v>129</v>
      </c>
      <c r="B25" s="222">
        <v>421</v>
      </c>
      <c r="C25" s="221">
        <f t="shared" si="0"/>
        <v>1.4535285181604751E-2</v>
      </c>
      <c r="D25" s="220">
        <f t="shared" si="1"/>
        <v>16</v>
      </c>
    </row>
    <row r="26" spans="1:4" x14ac:dyDescent="0.25">
      <c r="A26" s="220" t="s">
        <v>126</v>
      </c>
      <c r="B26" s="222">
        <v>490</v>
      </c>
      <c r="C26" s="221">
        <f t="shared" si="0"/>
        <v>1.6917552824195554E-2</v>
      </c>
      <c r="D26" s="220">
        <f t="shared" si="1"/>
        <v>15</v>
      </c>
    </row>
    <row r="27" spans="1:4" x14ac:dyDescent="0.25">
      <c r="A27" s="220" t="s">
        <v>132</v>
      </c>
      <c r="B27" s="222">
        <v>517</v>
      </c>
      <c r="C27" s="221">
        <f t="shared" si="0"/>
        <v>1.7849744510426736E-2</v>
      </c>
      <c r="D27" s="220">
        <f t="shared" si="1"/>
        <v>14</v>
      </c>
    </row>
    <row r="28" spans="1:4" x14ac:dyDescent="0.25">
      <c r="A28" s="220" t="s">
        <v>128</v>
      </c>
      <c r="B28" s="222">
        <v>699</v>
      </c>
      <c r="C28" s="221">
        <f t="shared" si="0"/>
        <v>2.4133406987985086E-2</v>
      </c>
      <c r="D28" s="220">
        <f t="shared" si="1"/>
        <v>13</v>
      </c>
    </row>
    <row r="29" spans="1:4" x14ac:dyDescent="0.25">
      <c r="A29" s="220" t="s">
        <v>134</v>
      </c>
      <c r="B29" s="222">
        <v>819</v>
      </c>
      <c r="C29" s="221">
        <f t="shared" si="0"/>
        <v>2.8276481149012569E-2</v>
      </c>
      <c r="D29" s="220">
        <f t="shared" si="1"/>
        <v>12</v>
      </c>
    </row>
    <row r="30" spans="1:4" x14ac:dyDescent="0.25">
      <c r="A30" s="220" t="s">
        <v>123</v>
      </c>
      <c r="B30" s="222">
        <v>886</v>
      </c>
      <c r="C30" s="221">
        <f t="shared" si="0"/>
        <v>3.0589697555586246E-2</v>
      </c>
      <c r="D30" s="220">
        <f t="shared" si="1"/>
        <v>11</v>
      </c>
    </row>
    <row r="31" spans="1:4" x14ac:dyDescent="0.25">
      <c r="A31" s="220" t="s">
        <v>135</v>
      </c>
      <c r="B31" s="222">
        <v>999</v>
      </c>
      <c r="C31" s="221">
        <f t="shared" si="0"/>
        <v>3.4491092390553792E-2</v>
      </c>
      <c r="D31" s="220">
        <f t="shared" si="1"/>
        <v>10</v>
      </c>
    </row>
    <row r="32" spans="1:4" x14ac:dyDescent="0.25">
      <c r="A32" s="220" t="s">
        <v>139</v>
      </c>
      <c r="B32" s="222">
        <v>1216</v>
      </c>
      <c r="C32" s="221">
        <f t="shared" si="0"/>
        <v>4.1983151498411822E-2</v>
      </c>
      <c r="D32" s="220">
        <f t="shared" si="1"/>
        <v>9</v>
      </c>
    </row>
    <row r="33" spans="1:8" x14ac:dyDescent="0.25">
      <c r="A33" s="220" t="s">
        <v>130</v>
      </c>
      <c r="B33" s="222">
        <v>1242</v>
      </c>
      <c r="C33" s="221">
        <f t="shared" si="0"/>
        <v>4.2880817566634442E-2</v>
      </c>
      <c r="D33" s="220">
        <f t="shared" si="1"/>
        <v>8</v>
      </c>
    </row>
    <row r="34" spans="1:8" x14ac:dyDescent="0.25">
      <c r="A34" s="220" t="s">
        <v>120</v>
      </c>
      <c r="B34" s="222">
        <v>1525</v>
      </c>
      <c r="C34" s="221">
        <f t="shared" si="0"/>
        <v>5.2651567463057589E-2</v>
      </c>
      <c r="D34" s="220">
        <f t="shared" si="1"/>
        <v>7</v>
      </c>
    </row>
    <row r="35" spans="1:8" x14ac:dyDescent="0.25">
      <c r="A35" s="220" t="s">
        <v>122</v>
      </c>
      <c r="B35" s="222">
        <v>1615</v>
      </c>
      <c r="C35" s="221">
        <f t="shared" si="0"/>
        <v>5.5758873083828202E-2</v>
      </c>
      <c r="D35" s="220">
        <f t="shared" si="1"/>
        <v>6</v>
      </c>
    </row>
    <row r="36" spans="1:8" x14ac:dyDescent="0.25">
      <c r="A36" s="220" t="s">
        <v>143</v>
      </c>
      <c r="B36" s="222">
        <v>1743</v>
      </c>
      <c r="C36" s="221">
        <f t="shared" si="0"/>
        <v>6.017815218892418E-2</v>
      </c>
      <c r="D36" s="220">
        <f t="shared" si="1"/>
        <v>5</v>
      </c>
    </row>
    <row r="37" spans="1:8" x14ac:dyDescent="0.25">
      <c r="A37" s="220" t="s">
        <v>124</v>
      </c>
      <c r="B37" s="222">
        <v>2022</v>
      </c>
      <c r="C37" s="221">
        <f t="shared" si="0"/>
        <v>6.9810799613313074E-2</v>
      </c>
      <c r="D37" s="220">
        <f t="shared" si="1"/>
        <v>4</v>
      </c>
    </row>
    <row r="38" spans="1:8" x14ac:dyDescent="0.25">
      <c r="A38" s="220" t="s">
        <v>142</v>
      </c>
      <c r="B38" s="222">
        <v>2252</v>
      </c>
      <c r="C38" s="221">
        <f t="shared" si="0"/>
        <v>7.7751691755282418E-2</v>
      </c>
      <c r="D38" s="220">
        <f t="shared" si="1"/>
        <v>3</v>
      </c>
    </row>
    <row r="39" spans="1:8" x14ac:dyDescent="0.25">
      <c r="A39" s="220" t="s">
        <v>171</v>
      </c>
      <c r="B39" s="222">
        <v>4807</v>
      </c>
      <c r="C39" s="221">
        <f t="shared" si="0"/>
        <v>0.16596464576715922</v>
      </c>
      <c r="D39" s="220">
        <f t="shared" si="1"/>
        <v>2</v>
      </c>
    </row>
    <row r="40" spans="1:8" x14ac:dyDescent="0.25">
      <c r="A40" s="217" t="s">
        <v>94</v>
      </c>
      <c r="B40" s="219">
        <v>5062</v>
      </c>
      <c r="C40" s="218">
        <f t="shared" si="0"/>
        <v>0.17476867835934262</v>
      </c>
      <c r="D40" s="217">
        <f t="shared" si="1"/>
        <v>1</v>
      </c>
    </row>
    <row r="41" spans="1:8" x14ac:dyDescent="0.25">
      <c r="A41" s="214" t="s">
        <v>839</v>
      </c>
      <c r="B41" s="216">
        <f>SUM(B10:B40)</f>
        <v>28964</v>
      </c>
      <c r="C41" s="215">
        <f>SUM(C10:C40)</f>
        <v>0.99999999999999989</v>
      </c>
      <c r="D41" s="214"/>
    </row>
    <row r="43" spans="1:8" x14ac:dyDescent="0.25">
      <c r="A43" s="212" t="s">
        <v>817</v>
      </c>
    </row>
    <row r="44" spans="1:8" x14ac:dyDescent="0.25">
      <c r="A44" s="315" t="s">
        <v>838</v>
      </c>
      <c r="B44" s="315"/>
      <c r="C44" s="315"/>
      <c r="D44" s="315"/>
      <c r="E44" s="315"/>
      <c r="F44" s="315"/>
      <c r="G44" s="315"/>
      <c r="H44" s="315"/>
    </row>
    <row r="45" spans="1:8" x14ac:dyDescent="0.25">
      <c r="A45" s="213" t="s">
        <v>837</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A3:B3"/>
  </mergeCells>
  <hyperlinks>
    <hyperlink ref="A3:B3" location="Índice!A1" display="Regresar al Índice"/>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Q58"/>
  <sheetViews>
    <sheetView workbookViewId="0">
      <selection activeCell="A3" sqref="A3:B3"/>
    </sheetView>
  </sheetViews>
  <sheetFormatPr baseColWidth="10" defaultRowHeight="15" x14ac:dyDescent="0.25"/>
  <cols>
    <col min="1" max="1" width="25" style="212" customWidth="1"/>
    <col min="2" max="12" width="11.42578125" style="212"/>
    <col min="18" max="16384" width="11.42578125" style="212"/>
  </cols>
  <sheetData>
    <row r="1" spans="1:6" x14ac:dyDescent="0.25">
      <c r="A1" s="10" t="s">
        <v>1370</v>
      </c>
    </row>
    <row r="2" spans="1:6" x14ac:dyDescent="0.25">
      <c r="A2" s="10" t="s">
        <v>817</v>
      </c>
    </row>
    <row r="3" spans="1:6" x14ac:dyDescent="0.25">
      <c r="A3" s="292" t="s">
        <v>1327</v>
      </c>
      <c r="B3" s="292"/>
    </row>
    <row r="5" spans="1:6" ht="15.75" x14ac:dyDescent="0.25">
      <c r="A5" s="228" t="s">
        <v>850</v>
      </c>
      <c r="F5" s="211" t="s">
        <v>849</v>
      </c>
    </row>
    <row r="6" spans="1:6" x14ac:dyDescent="0.25">
      <c r="A6" s="228" t="s">
        <v>844</v>
      </c>
    </row>
    <row r="7" spans="1:6" x14ac:dyDescent="0.25">
      <c r="A7" s="227" t="s">
        <v>843</v>
      </c>
    </row>
    <row r="9" spans="1:6" ht="36" x14ac:dyDescent="0.25">
      <c r="A9" s="226" t="s">
        <v>435</v>
      </c>
      <c r="B9" s="225" t="s">
        <v>842</v>
      </c>
      <c r="C9" s="225" t="s">
        <v>841</v>
      </c>
      <c r="D9" s="225" t="s">
        <v>840</v>
      </c>
    </row>
    <row r="10" spans="1:6" x14ac:dyDescent="0.25">
      <c r="A10" s="220" t="s">
        <v>118</v>
      </c>
      <c r="B10" s="220">
        <v>0</v>
      </c>
      <c r="C10" s="221">
        <f t="shared" ref="C10:C40" si="0">B10/B$41</f>
        <v>0</v>
      </c>
      <c r="D10" s="220">
        <f t="shared" ref="D10:D40" si="1">RANK(B10,B$10:B$40)</f>
        <v>20</v>
      </c>
    </row>
    <row r="11" spans="1:6" x14ac:dyDescent="0.25">
      <c r="A11" s="220" t="s">
        <v>144</v>
      </c>
      <c r="B11" s="220">
        <v>0</v>
      </c>
      <c r="C11" s="221">
        <f t="shared" si="0"/>
        <v>0</v>
      </c>
      <c r="D11" s="220">
        <f t="shared" si="1"/>
        <v>20</v>
      </c>
    </row>
    <row r="12" spans="1:6" x14ac:dyDescent="0.25">
      <c r="A12" s="220" t="s">
        <v>131</v>
      </c>
      <c r="B12" s="220">
        <v>0</v>
      </c>
      <c r="C12" s="221">
        <f t="shared" si="0"/>
        <v>0</v>
      </c>
      <c r="D12" s="220">
        <f t="shared" si="1"/>
        <v>20</v>
      </c>
    </row>
    <row r="13" spans="1:6" x14ac:dyDescent="0.25">
      <c r="A13" s="220" t="s">
        <v>126</v>
      </c>
      <c r="B13" s="220">
        <v>0</v>
      </c>
      <c r="C13" s="221">
        <f t="shared" si="0"/>
        <v>0</v>
      </c>
      <c r="D13" s="220">
        <f t="shared" si="1"/>
        <v>20</v>
      </c>
    </row>
    <row r="14" spans="1:6" x14ac:dyDescent="0.25">
      <c r="A14" s="220" t="s">
        <v>127</v>
      </c>
      <c r="B14" s="220">
        <v>0</v>
      </c>
      <c r="C14" s="221">
        <f t="shared" si="0"/>
        <v>0</v>
      </c>
      <c r="D14" s="220">
        <f t="shared" si="1"/>
        <v>20</v>
      </c>
    </row>
    <row r="15" spans="1:6" x14ac:dyDescent="0.25">
      <c r="A15" s="220" t="s">
        <v>136</v>
      </c>
      <c r="B15" s="220">
        <v>0</v>
      </c>
      <c r="C15" s="221">
        <f t="shared" si="0"/>
        <v>0</v>
      </c>
      <c r="D15" s="220">
        <f t="shared" si="1"/>
        <v>20</v>
      </c>
    </row>
    <row r="16" spans="1:6" x14ac:dyDescent="0.25">
      <c r="A16" s="220" t="s">
        <v>135</v>
      </c>
      <c r="B16" s="220">
        <v>0</v>
      </c>
      <c r="C16" s="221">
        <f t="shared" si="0"/>
        <v>0</v>
      </c>
      <c r="D16" s="220">
        <f t="shared" si="1"/>
        <v>20</v>
      </c>
    </row>
    <row r="17" spans="1:4" x14ac:dyDescent="0.25">
      <c r="A17" s="220" t="s">
        <v>130</v>
      </c>
      <c r="B17" s="220">
        <v>0</v>
      </c>
      <c r="C17" s="221">
        <f t="shared" si="0"/>
        <v>0</v>
      </c>
      <c r="D17" s="220">
        <f t="shared" si="1"/>
        <v>20</v>
      </c>
    </row>
    <row r="18" spans="1:4" x14ac:dyDescent="0.25">
      <c r="A18" s="220" t="s">
        <v>145</v>
      </c>
      <c r="B18" s="220">
        <v>0</v>
      </c>
      <c r="C18" s="221">
        <f t="shared" si="0"/>
        <v>0</v>
      </c>
      <c r="D18" s="220">
        <f t="shared" si="1"/>
        <v>20</v>
      </c>
    </row>
    <row r="19" spans="1:4" x14ac:dyDescent="0.25">
      <c r="A19" s="220" t="s">
        <v>133</v>
      </c>
      <c r="B19" s="220">
        <v>0</v>
      </c>
      <c r="C19" s="221">
        <f t="shared" si="0"/>
        <v>0</v>
      </c>
      <c r="D19" s="220">
        <f t="shared" si="1"/>
        <v>20</v>
      </c>
    </row>
    <row r="20" spans="1:4" x14ac:dyDescent="0.25">
      <c r="A20" s="220" t="s">
        <v>119</v>
      </c>
      <c r="B20" s="220">
        <v>0</v>
      </c>
      <c r="C20" s="221">
        <f t="shared" si="0"/>
        <v>0</v>
      </c>
      <c r="D20" s="220">
        <f t="shared" si="1"/>
        <v>20</v>
      </c>
    </row>
    <row r="21" spans="1:4" x14ac:dyDescent="0.25">
      <c r="A21" s="224" t="s">
        <v>120</v>
      </c>
      <c r="B21" s="224">
        <v>0</v>
      </c>
      <c r="C21" s="221">
        <f t="shared" si="0"/>
        <v>0</v>
      </c>
      <c r="D21" s="220">
        <f t="shared" si="1"/>
        <v>20</v>
      </c>
    </row>
    <row r="22" spans="1:4" x14ac:dyDescent="0.25">
      <c r="A22" s="220" t="s">
        <v>124</v>
      </c>
      <c r="B22" s="220">
        <v>1</v>
      </c>
      <c r="C22" s="221">
        <f t="shared" si="0"/>
        <v>5.5248618784530384E-3</v>
      </c>
      <c r="D22" s="220">
        <f t="shared" si="1"/>
        <v>16</v>
      </c>
    </row>
    <row r="23" spans="1:4" x14ac:dyDescent="0.25">
      <c r="A23" s="220" t="s">
        <v>121</v>
      </c>
      <c r="B23" s="220">
        <v>1</v>
      </c>
      <c r="C23" s="221">
        <f t="shared" si="0"/>
        <v>5.5248618784530384E-3</v>
      </c>
      <c r="D23" s="220">
        <f t="shared" si="1"/>
        <v>16</v>
      </c>
    </row>
    <row r="24" spans="1:4" x14ac:dyDescent="0.25">
      <c r="A24" s="220" t="s">
        <v>116</v>
      </c>
      <c r="B24" s="220">
        <v>1</v>
      </c>
      <c r="C24" s="221">
        <f t="shared" si="0"/>
        <v>5.5248618784530384E-3</v>
      </c>
      <c r="D24" s="220">
        <f t="shared" si="1"/>
        <v>16</v>
      </c>
    </row>
    <row r="25" spans="1:4" x14ac:dyDescent="0.25">
      <c r="A25" s="220" t="s">
        <v>125</v>
      </c>
      <c r="B25" s="220">
        <v>1</v>
      </c>
      <c r="C25" s="221">
        <f t="shared" si="0"/>
        <v>5.5248618784530384E-3</v>
      </c>
      <c r="D25" s="220">
        <f t="shared" si="1"/>
        <v>16</v>
      </c>
    </row>
    <row r="26" spans="1:4" x14ac:dyDescent="0.25">
      <c r="A26" s="220" t="s">
        <v>132</v>
      </c>
      <c r="B26" s="220">
        <v>2</v>
      </c>
      <c r="C26" s="221">
        <f t="shared" si="0"/>
        <v>1.1049723756906077E-2</v>
      </c>
      <c r="D26" s="220">
        <f t="shared" si="1"/>
        <v>13</v>
      </c>
    </row>
    <row r="27" spans="1:4" x14ac:dyDescent="0.25">
      <c r="A27" s="220" t="s">
        <v>117</v>
      </c>
      <c r="B27" s="220">
        <v>2</v>
      </c>
      <c r="C27" s="221">
        <f t="shared" si="0"/>
        <v>1.1049723756906077E-2</v>
      </c>
      <c r="D27" s="220">
        <f t="shared" si="1"/>
        <v>13</v>
      </c>
    </row>
    <row r="28" spans="1:4" x14ac:dyDescent="0.25">
      <c r="A28" s="220" t="s">
        <v>122</v>
      </c>
      <c r="B28" s="220">
        <v>2</v>
      </c>
      <c r="C28" s="221">
        <f t="shared" si="0"/>
        <v>1.1049723756906077E-2</v>
      </c>
      <c r="D28" s="220">
        <f t="shared" si="1"/>
        <v>13</v>
      </c>
    </row>
    <row r="29" spans="1:4" x14ac:dyDescent="0.25">
      <c r="A29" s="220" t="s">
        <v>129</v>
      </c>
      <c r="B29" s="220">
        <v>3</v>
      </c>
      <c r="C29" s="221">
        <f t="shared" si="0"/>
        <v>1.6574585635359115E-2</v>
      </c>
      <c r="D29" s="220">
        <f t="shared" si="1"/>
        <v>12</v>
      </c>
    </row>
    <row r="30" spans="1:4" x14ac:dyDescent="0.25">
      <c r="A30" s="220" t="s">
        <v>123</v>
      </c>
      <c r="B30" s="220">
        <v>4</v>
      </c>
      <c r="C30" s="221">
        <f t="shared" si="0"/>
        <v>2.2099447513812154E-2</v>
      </c>
      <c r="D30" s="220">
        <f t="shared" si="1"/>
        <v>11</v>
      </c>
    </row>
    <row r="31" spans="1:4" x14ac:dyDescent="0.25">
      <c r="A31" s="220" t="s">
        <v>140</v>
      </c>
      <c r="B31" s="220">
        <v>5</v>
      </c>
      <c r="C31" s="221">
        <f t="shared" si="0"/>
        <v>2.7624309392265192E-2</v>
      </c>
      <c r="D31" s="220">
        <f t="shared" si="1"/>
        <v>10</v>
      </c>
    </row>
    <row r="32" spans="1:4" x14ac:dyDescent="0.25">
      <c r="A32" s="220" t="s">
        <v>128</v>
      </c>
      <c r="B32" s="220">
        <v>6</v>
      </c>
      <c r="C32" s="221">
        <f t="shared" si="0"/>
        <v>3.3149171270718231E-2</v>
      </c>
      <c r="D32" s="220">
        <f t="shared" si="1"/>
        <v>7</v>
      </c>
    </row>
    <row r="33" spans="1:8" x14ac:dyDescent="0.25">
      <c r="A33" s="220" t="s">
        <v>138</v>
      </c>
      <c r="B33" s="220">
        <v>6</v>
      </c>
      <c r="C33" s="221">
        <f t="shared" si="0"/>
        <v>3.3149171270718231E-2</v>
      </c>
      <c r="D33" s="220">
        <f t="shared" si="1"/>
        <v>7</v>
      </c>
    </row>
    <row r="34" spans="1:8" x14ac:dyDescent="0.25">
      <c r="A34" s="220" t="s">
        <v>137</v>
      </c>
      <c r="B34" s="220">
        <v>6</v>
      </c>
      <c r="C34" s="221">
        <f t="shared" si="0"/>
        <v>3.3149171270718231E-2</v>
      </c>
      <c r="D34" s="220">
        <f t="shared" si="1"/>
        <v>7</v>
      </c>
    </row>
    <row r="35" spans="1:8" x14ac:dyDescent="0.25">
      <c r="A35" s="220" t="s">
        <v>143</v>
      </c>
      <c r="B35" s="220">
        <v>7</v>
      </c>
      <c r="C35" s="221">
        <f t="shared" si="0"/>
        <v>3.8674033149171269E-2</v>
      </c>
      <c r="D35" s="220">
        <f t="shared" si="1"/>
        <v>6</v>
      </c>
    </row>
    <row r="36" spans="1:8" x14ac:dyDescent="0.25">
      <c r="A36" s="220" t="s">
        <v>139</v>
      </c>
      <c r="B36" s="220">
        <v>13</v>
      </c>
      <c r="C36" s="221">
        <f t="shared" si="0"/>
        <v>7.18232044198895E-2</v>
      </c>
      <c r="D36" s="220">
        <f t="shared" si="1"/>
        <v>5</v>
      </c>
    </row>
    <row r="37" spans="1:8" x14ac:dyDescent="0.25">
      <c r="A37" s="220" t="s">
        <v>142</v>
      </c>
      <c r="B37" s="220">
        <v>14</v>
      </c>
      <c r="C37" s="221">
        <f t="shared" si="0"/>
        <v>7.7348066298342538E-2</v>
      </c>
      <c r="D37" s="220">
        <f t="shared" si="1"/>
        <v>4</v>
      </c>
    </row>
    <row r="38" spans="1:8" x14ac:dyDescent="0.25">
      <c r="A38" s="217" t="s">
        <v>94</v>
      </c>
      <c r="B38" s="217">
        <v>20</v>
      </c>
      <c r="C38" s="218">
        <f t="shared" si="0"/>
        <v>0.11049723756906077</v>
      </c>
      <c r="D38" s="217">
        <f t="shared" si="1"/>
        <v>3</v>
      </c>
    </row>
    <row r="39" spans="1:8" x14ac:dyDescent="0.25">
      <c r="A39" s="220" t="s">
        <v>171</v>
      </c>
      <c r="B39" s="220">
        <v>32</v>
      </c>
      <c r="C39" s="221">
        <f t="shared" si="0"/>
        <v>0.17679558011049723</v>
      </c>
      <c r="D39" s="220">
        <f t="shared" si="1"/>
        <v>2</v>
      </c>
    </row>
    <row r="40" spans="1:8" x14ac:dyDescent="0.25">
      <c r="A40" s="220" t="s">
        <v>134</v>
      </c>
      <c r="B40" s="220">
        <v>55</v>
      </c>
      <c r="C40" s="221">
        <f t="shared" si="0"/>
        <v>0.30386740331491713</v>
      </c>
      <c r="D40" s="220">
        <f t="shared" si="1"/>
        <v>1</v>
      </c>
    </row>
    <row r="41" spans="1:8" x14ac:dyDescent="0.25">
      <c r="A41" s="214" t="s">
        <v>839</v>
      </c>
      <c r="B41" s="216">
        <f>SUM(B10:B40)</f>
        <v>181</v>
      </c>
      <c r="C41" s="215">
        <f>SUM(C10:C40)</f>
        <v>1</v>
      </c>
      <c r="D41" s="214"/>
    </row>
    <row r="43" spans="1:8" x14ac:dyDescent="0.25">
      <c r="A43" s="212" t="s">
        <v>817</v>
      </c>
    </row>
    <row r="44" spans="1:8" x14ac:dyDescent="0.25">
      <c r="A44" s="315" t="s">
        <v>838</v>
      </c>
      <c r="B44" s="315"/>
      <c r="C44" s="315"/>
      <c r="D44" s="315"/>
      <c r="E44" s="315"/>
      <c r="F44" s="315"/>
      <c r="G44" s="315"/>
      <c r="H44" s="315"/>
    </row>
    <row r="45" spans="1:8" x14ac:dyDescent="0.25">
      <c r="A45" s="213" t="s">
        <v>837</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A3:B3"/>
  </mergeCells>
  <hyperlinks>
    <hyperlink ref="A3:B3" location="Índice!A1" display="Regresar al Índice"/>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Q58"/>
  <sheetViews>
    <sheetView workbookViewId="0">
      <selection activeCell="A3" sqref="A3:B3"/>
    </sheetView>
  </sheetViews>
  <sheetFormatPr baseColWidth="10" defaultRowHeight="15" x14ac:dyDescent="0.25"/>
  <cols>
    <col min="1" max="1" width="25" style="212" customWidth="1"/>
    <col min="2" max="12" width="11.42578125" style="212"/>
    <col min="18" max="16384" width="11.42578125" style="212"/>
  </cols>
  <sheetData>
    <row r="1" spans="1:5" x14ac:dyDescent="0.25">
      <c r="A1" s="10" t="s">
        <v>1369</v>
      </c>
    </row>
    <row r="2" spans="1:5" x14ac:dyDescent="0.25">
      <c r="A2" s="10" t="s">
        <v>817</v>
      </c>
    </row>
    <row r="3" spans="1:5" x14ac:dyDescent="0.25">
      <c r="A3" s="292" t="s">
        <v>1327</v>
      </c>
      <c r="B3" s="292"/>
    </row>
    <row r="5" spans="1:5" ht="15.75" x14ac:dyDescent="0.25">
      <c r="A5" s="228" t="s">
        <v>852</v>
      </c>
      <c r="E5" s="211" t="s">
        <v>851</v>
      </c>
    </row>
    <row r="6" spans="1:5" x14ac:dyDescent="0.25">
      <c r="A6" s="228" t="s">
        <v>844</v>
      </c>
    </row>
    <row r="7" spans="1:5" x14ac:dyDescent="0.25">
      <c r="A7" s="227" t="s">
        <v>843</v>
      </c>
    </row>
    <row r="9" spans="1:5" ht="36" x14ac:dyDescent="0.25">
      <c r="A9" s="226" t="s">
        <v>435</v>
      </c>
      <c r="B9" s="225" t="s">
        <v>842</v>
      </c>
      <c r="C9" s="225" t="s">
        <v>841</v>
      </c>
      <c r="D9" s="225" t="s">
        <v>840</v>
      </c>
    </row>
    <row r="10" spans="1:5" x14ac:dyDescent="0.25">
      <c r="A10" s="220" t="s">
        <v>144</v>
      </c>
      <c r="B10" s="220">
        <v>0</v>
      </c>
      <c r="C10" s="221">
        <f t="shared" ref="C10:C40" si="0">B10/B$41</f>
        <v>0</v>
      </c>
      <c r="D10" s="220">
        <f t="shared" ref="D10:D40" si="1">RANK(B10,B$10:B$40)</f>
        <v>14</v>
      </c>
    </row>
    <row r="11" spans="1:5" x14ac:dyDescent="0.25">
      <c r="A11" s="220" t="s">
        <v>131</v>
      </c>
      <c r="B11" s="220">
        <v>0</v>
      </c>
      <c r="C11" s="221">
        <f t="shared" si="0"/>
        <v>0</v>
      </c>
      <c r="D11" s="220">
        <f t="shared" si="1"/>
        <v>14</v>
      </c>
    </row>
    <row r="12" spans="1:5" x14ac:dyDescent="0.25">
      <c r="A12" s="220" t="s">
        <v>126</v>
      </c>
      <c r="B12" s="220">
        <v>0</v>
      </c>
      <c r="C12" s="221">
        <f t="shared" si="0"/>
        <v>0</v>
      </c>
      <c r="D12" s="220">
        <f t="shared" si="1"/>
        <v>14</v>
      </c>
    </row>
    <row r="13" spans="1:5" x14ac:dyDescent="0.25">
      <c r="A13" s="220" t="s">
        <v>127</v>
      </c>
      <c r="B13" s="220">
        <v>0</v>
      </c>
      <c r="C13" s="221">
        <f t="shared" si="0"/>
        <v>0</v>
      </c>
      <c r="D13" s="220">
        <f t="shared" si="1"/>
        <v>14</v>
      </c>
    </row>
    <row r="14" spans="1:5" x14ac:dyDescent="0.25">
      <c r="A14" s="220" t="s">
        <v>136</v>
      </c>
      <c r="B14" s="220">
        <v>0</v>
      </c>
      <c r="C14" s="221">
        <f t="shared" si="0"/>
        <v>0</v>
      </c>
      <c r="D14" s="220">
        <f t="shared" si="1"/>
        <v>14</v>
      </c>
    </row>
    <row r="15" spans="1:5" x14ac:dyDescent="0.25">
      <c r="A15" s="220" t="s">
        <v>135</v>
      </c>
      <c r="B15" s="220">
        <v>0</v>
      </c>
      <c r="C15" s="221">
        <f t="shared" si="0"/>
        <v>0</v>
      </c>
      <c r="D15" s="220">
        <f t="shared" si="1"/>
        <v>14</v>
      </c>
    </row>
    <row r="16" spans="1:5" x14ac:dyDescent="0.25">
      <c r="A16" s="220" t="s">
        <v>123</v>
      </c>
      <c r="B16" s="220">
        <v>0</v>
      </c>
      <c r="C16" s="221">
        <f t="shared" si="0"/>
        <v>0</v>
      </c>
      <c r="D16" s="220">
        <f t="shared" si="1"/>
        <v>14</v>
      </c>
    </row>
    <row r="17" spans="1:4" x14ac:dyDescent="0.25">
      <c r="A17" s="220" t="s">
        <v>171</v>
      </c>
      <c r="B17" s="220">
        <v>0</v>
      </c>
      <c r="C17" s="221">
        <f t="shared" si="0"/>
        <v>0</v>
      </c>
      <c r="D17" s="220">
        <f t="shared" si="1"/>
        <v>14</v>
      </c>
    </row>
    <row r="18" spans="1:4" x14ac:dyDescent="0.25">
      <c r="A18" s="220" t="s">
        <v>145</v>
      </c>
      <c r="B18" s="220">
        <v>0</v>
      </c>
      <c r="C18" s="221">
        <f t="shared" si="0"/>
        <v>0</v>
      </c>
      <c r="D18" s="220">
        <f t="shared" si="1"/>
        <v>14</v>
      </c>
    </row>
    <row r="19" spans="1:4" x14ac:dyDescent="0.25">
      <c r="A19" s="220" t="s">
        <v>133</v>
      </c>
      <c r="B19" s="220">
        <v>0</v>
      </c>
      <c r="C19" s="221">
        <f t="shared" si="0"/>
        <v>0</v>
      </c>
      <c r="D19" s="220">
        <f t="shared" si="1"/>
        <v>14</v>
      </c>
    </row>
    <row r="20" spans="1:4" x14ac:dyDescent="0.25">
      <c r="A20" s="220" t="s">
        <v>124</v>
      </c>
      <c r="B20" s="220">
        <v>0</v>
      </c>
      <c r="C20" s="221">
        <f t="shared" si="0"/>
        <v>0</v>
      </c>
      <c r="D20" s="220">
        <f t="shared" si="1"/>
        <v>14</v>
      </c>
    </row>
    <row r="21" spans="1:4" x14ac:dyDescent="0.25">
      <c r="A21" s="220" t="s">
        <v>139</v>
      </c>
      <c r="B21" s="220">
        <v>0</v>
      </c>
      <c r="C21" s="221">
        <f t="shared" si="0"/>
        <v>0</v>
      </c>
      <c r="D21" s="220">
        <f t="shared" si="1"/>
        <v>14</v>
      </c>
    </row>
    <row r="22" spans="1:4" x14ac:dyDescent="0.25">
      <c r="A22" s="220" t="s">
        <v>129</v>
      </c>
      <c r="B22" s="220">
        <v>0</v>
      </c>
      <c r="C22" s="221">
        <f t="shared" si="0"/>
        <v>0</v>
      </c>
      <c r="D22" s="220">
        <f t="shared" si="1"/>
        <v>14</v>
      </c>
    </row>
    <row r="23" spans="1:4" x14ac:dyDescent="0.25">
      <c r="A23" s="220" t="s">
        <v>128</v>
      </c>
      <c r="B23" s="220">
        <v>0</v>
      </c>
      <c r="C23" s="221">
        <f t="shared" si="0"/>
        <v>0</v>
      </c>
      <c r="D23" s="220">
        <f t="shared" si="1"/>
        <v>14</v>
      </c>
    </row>
    <row r="24" spans="1:4" x14ac:dyDescent="0.25">
      <c r="A24" s="220" t="s">
        <v>119</v>
      </c>
      <c r="B24" s="220">
        <v>0</v>
      </c>
      <c r="C24" s="221">
        <f t="shared" si="0"/>
        <v>0</v>
      </c>
      <c r="D24" s="220">
        <f t="shared" si="1"/>
        <v>14</v>
      </c>
    </row>
    <row r="25" spans="1:4" x14ac:dyDescent="0.25">
      <c r="A25" s="220" t="s">
        <v>125</v>
      </c>
      <c r="B25" s="220">
        <v>0</v>
      </c>
      <c r="C25" s="221">
        <f t="shared" si="0"/>
        <v>0</v>
      </c>
      <c r="D25" s="220">
        <f t="shared" si="1"/>
        <v>14</v>
      </c>
    </row>
    <row r="26" spans="1:4" x14ac:dyDescent="0.25">
      <c r="A26" s="220" t="s">
        <v>120</v>
      </c>
      <c r="B26" s="220">
        <v>0</v>
      </c>
      <c r="C26" s="221">
        <f t="shared" si="0"/>
        <v>0</v>
      </c>
      <c r="D26" s="220">
        <f t="shared" si="1"/>
        <v>14</v>
      </c>
    </row>
    <row r="27" spans="1:4" x14ac:dyDescent="0.25">
      <c r="A27" s="224" t="s">
        <v>122</v>
      </c>
      <c r="B27" s="224">
        <v>0</v>
      </c>
      <c r="C27" s="221">
        <f t="shared" si="0"/>
        <v>0</v>
      </c>
      <c r="D27" s="220">
        <f t="shared" si="1"/>
        <v>14</v>
      </c>
    </row>
    <row r="28" spans="1:4" x14ac:dyDescent="0.25">
      <c r="A28" s="220" t="s">
        <v>118</v>
      </c>
      <c r="B28" s="220">
        <v>1</v>
      </c>
      <c r="C28" s="221">
        <f t="shared" si="0"/>
        <v>1.4925373134328358E-2</v>
      </c>
      <c r="D28" s="220">
        <f t="shared" si="1"/>
        <v>9</v>
      </c>
    </row>
    <row r="29" spans="1:4" x14ac:dyDescent="0.25">
      <c r="A29" s="220" t="s">
        <v>117</v>
      </c>
      <c r="B29" s="220">
        <v>1</v>
      </c>
      <c r="C29" s="221">
        <f t="shared" si="0"/>
        <v>1.4925373134328358E-2</v>
      </c>
      <c r="D29" s="220">
        <f t="shared" si="1"/>
        <v>9</v>
      </c>
    </row>
    <row r="30" spans="1:4" x14ac:dyDescent="0.25">
      <c r="A30" s="220" t="s">
        <v>130</v>
      </c>
      <c r="B30" s="220">
        <v>1</v>
      </c>
      <c r="C30" s="221">
        <f t="shared" si="0"/>
        <v>1.4925373134328358E-2</v>
      </c>
      <c r="D30" s="220">
        <f t="shared" si="1"/>
        <v>9</v>
      </c>
    </row>
    <row r="31" spans="1:4" x14ac:dyDescent="0.25">
      <c r="A31" s="220" t="s">
        <v>140</v>
      </c>
      <c r="B31" s="220">
        <v>1</v>
      </c>
      <c r="C31" s="221">
        <f t="shared" si="0"/>
        <v>1.4925373134328358E-2</v>
      </c>
      <c r="D31" s="220">
        <f t="shared" si="1"/>
        <v>9</v>
      </c>
    </row>
    <row r="32" spans="1:4" x14ac:dyDescent="0.25">
      <c r="A32" s="220" t="s">
        <v>121</v>
      </c>
      <c r="B32" s="220">
        <v>1</v>
      </c>
      <c r="C32" s="221">
        <f t="shared" si="0"/>
        <v>1.4925373134328358E-2</v>
      </c>
      <c r="D32" s="220">
        <f t="shared" si="1"/>
        <v>9</v>
      </c>
    </row>
    <row r="33" spans="1:8" x14ac:dyDescent="0.25">
      <c r="A33" s="220" t="s">
        <v>132</v>
      </c>
      <c r="B33" s="220">
        <v>2</v>
      </c>
      <c r="C33" s="221">
        <f t="shared" si="0"/>
        <v>2.9850746268656716E-2</v>
      </c>
      <c r="D33" s="220">
        <f t="shared" si="1"/>
        <v>8</v>
      </c>
    </row>
    <row r="34" spans="1:8" x14ac:dyDescent="0.25">
      <c r="A34" s="220" t="s">
        <v>116</v>
      </c>
      <c r="B34" s="220">
        <v>3</v>
      </c>
      <c r="C34" s="221">
        <f t="shared" si="0"/>
        <v>4.4776119402985072E-2</v>
      </c>
      <c r="D34" s="220">
        <f t="shared" si="1"/>
        <v>6</v>
      </c>
    </row>
    <row r="35" spans="1:8" x14ac:dyDescent="0.25">
      <c r="A35" s="220" t="s">
        <v>137</v>
      </c>
      <c r="B35" s="220">
        <v>3</v>
      </c>
      <c r="C35" s="221">
        <f t="shared" si="0"/>
        <v>4.4776119402985072E-2</v>
      </c>
      <c r="D35" s="220">
        <f t="shared" si="1"/>
        <v>6</v>
      </c>
    </row>
    <row r="36" spans="1:8" x14ac:dyDescent="0.25">
      <c r="A36" s="220" t="s">
        <v>134</v>
      </c>
      <c r="B36" s="220">
        <v>4</v>
      </c>
      <c r="C36" s="221">
        <f t="shared" si="0"/>
        <v>5.9701492537313432E-2</v>
      </c>
      <c r="D36" s="220">
        <f t="shared" si="1"/>
        <v>5</v>
      </c>
    </row>
    <row r="37" spans="1:8" x14ac:dyDescent="0.25">
      <c r="A37" s="220" t="s">
        <v>138</v>
      </c>
      <c r="B37" s="220">
        <v>7</v>
      </c>
      <c r="C37" s="229">
        <f t="shared" si="0"/>
        <v>0.1044776119402985</v>
      </c>
      <c r="D37" s="224">
        <f t="shared" si="1"/>
        <v>4</v>
      </c>
    </row>
    <row r="38" spans="1:8" x14ac:dyDescent="0.25">
      <c r="A38" s="217" t="s">
        <v>94</v>
      </c>
      <c r="B38" s="217">
        <v>8</v>
      </c>
      <c r="C38" s="218">
        <f t="shared" si="0"/>
        <v>0.11940298507462686</v>
      </c>
      <c r="D38" s="217">
        <f t="shared" si="1"/>
        <v>3</v>
      </c>
    </row>
    <row r="39" spans="1:8" x14ac:dyDescent="0.25">
      <c r="A39" s="220" t="s">
        <v>143</v>
      </c>
      <c r="B39" s="220">
        <v>13</v>
      </c>
      <c r="C39" s="229">
        <f t="shared" si="0"/>
        <v>0.19402985074626866</v>
      </c>
      <c r="D39" s="224">
        <f t="shared" si="1"/>
        <v>2</v>
      </c>
    </row>
    <row r="40" spans="1:8" x14ac:dyDescent="0.25">
      <c r="A40" s="220" t="s">
        <v>142</v>
      </c>
      <c r="B40" s="220">
        <v>22</v>
      </c>
      <c r="C40" s="221">
        <f t="shared" si="0"/>
        <v>0.32835820895522388</v>
      </c>
      <c r="D40" s="220">
        <f t="shared" si="1"/>
        <v>1</v>
      </c>
    </row>
    <row r="41" spans="1:8" x14ac:dyDescent="0.25">
      <c r="A41" s="214" t="s">
        <v>839</v>
      </c>
      <c r="B41" s="216">
        <f>SUM(B10:B40)</f>
        <v>67</v>
      </c>
      <c r="C41" s="215">
        <f>SUM(C10:C40)</f>
        <v>1</v>
      </c>
      <c r="D41" s="214"/>
    </row>
    <row r="43" spans="1:8" x14ac:dyDescent="0.25">
      <c r="A43" s="212" t="s">
        <v>817</v>
      </c>
    </row>
    <row r="44" spans="1:8" x14ac:dyDescent="0.25">
      <c r="A44" s="315" t="s">
        <v>838</v>
      </c>
      <c r="B44" s="315"/>
      <c r="C44" s="315"/>
      <c r="D44" s="315"/>
      <c r="E44" s="315"/>
      <c r="F44" s="315"/>
      <c r="G44" s="315"/>
      <c r="H44" s="315"/>
    </row>
    <row r="45" spans="1:8" x14ac:dyDescent="0.25">
      <c r="A45" s="213" t="s">
        <v>837</v>
      </c>
      <c r="B45"/>
      <c r="C45"/>
      <c r="D45"/>
    </row>
    <row r="46" spans="1:8" x14ac:dyDescent="0.25">
      <c r="A46"/>
      <c r="B46"/>
      <c r="C46"/>
      <c r="D46"/>
    </row>
    <row r="47" spans="1:8" x14ac:dyDescent="0.25">
      <c r="A47"/>
      <c r="B47"/>
      <c r="C47"/>
      <c r="D47"/>
    </row>
    <row r="48" spans="1:8" x14ac:dyDescent="0.25">
      <c r="A48"/>
      <c r="B48"/>
      <c r="C48"/>
      <c r="D48"/>
    </row>
    <row r="49" spans="1:4" x14ac:dyDescent="0.25">
      <c r="A49"/>
      <c r="B49"/>
      <c r="C49"/>
      <c r="D49"/>
    </row>
    <row r="50" spans="1:4" x14ac:dyDescent="0.25">
      <c r="A50"/>
      <c r="B50"/>
      <c r="C50"/>
      <c r="D50"/>
    </row>
    <row r="51" spans="1:4" x14ac:dyDescent="0.25">
      <c r="A51"/>
      <c r="B51"/>
      <c r="C51"/>
      <c r="D51"/>
    </row>
    <row r="52" spans="1:4" x14ac:dyDescent="0.25">
      <c r="A52"/>
      <c r="B52"/>
      <c r="C52"/>
      <c r="D52"/>
    </row>
    <row r="53" spans="1:4" x14ac:dyDescent="0.25">
      <c r="A53"/>
      <c r="B53"/>
      <c r="C53"/>
      <c r="D53"/>
    </row>
    <row r="54" spans="1:4" x14ac:dyDescent="0.25">
      <c r="A54"/>
      <c r="B54"/>
      <c r="C54"/>
      <c r="D54"/>
    </row>
    <row r="55" spans="1:4" x14ac:dyDescent="0.25">
      <c r="A55"/>
      <c r="B55"/>
      <c r="C55"/>
      <c r="D55"/>
    </row>
    <row r="56" spans="1:4" x14ac:dyDescent="0.25">
      <c r="A56"/>
      <c r="B56"/>
      <c r="C56"/>
      <c r="D56"/>
    </row>
    <row r="57" spans="1:4" x14ac:dyDescent="0.25">
      <c r="A57"/>
      <c r="B57"/>
      <c r="C57"/>
      <c r="D57"/>
    </row>
    <row r="58" spans="1:4" x14ac:dyDescent="0.25">
      <c r="A58"/>
      <c r="B58"/>
      <c r="C58"/>
      <c r="D58"/>
    </row>
  </sheetData>
  <mergeCells count="2">
    <mergeCell ref="A44:H44"/>
    <mergeCell ref="A3:B3"/>
  </mergeCells>
  <hyperlinks>
    <hyperlink ref="A3:B3" location="Índice!A1" display="Regresar al Índice"/>
  </hyperlinks>
  <pageMargins left="0.7" right="0.7" top="0.75" bottom="0.75" header="0.3" footer="0.3"/>
  <pageSetup paperSize="9" orientation="portrait" horizontalDpi="300" verticalDpi="0" copies="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Q64"/>
  <sheetViews>
    <sheetView workbookViewId="0">
      <selection activeCell="A3" sqref="A3:B3"/>
    </sheetView>
  </sheetViews>
  <sheetFormatPr baseColWidth="10" defaultRowHeight="12" x14ac:dyDescent="0.2"/>
  <cols>
    <col min="1" max="1" width="5.7109375" style="212" customWidth="1"/>
    <col min="2" max="2" width="8.140625" style="212" customWidth="1"/>
    <col min="3" max="16384" width="11.42578125" style="212"/>
  </cols>
  <sheetData>
    <row r="1" spans="1:8" ht="12.75" x14ac:dyDescent="0.2">
      <c r="A1" s="10" t="s">
        <v>1368</v>
      </c>
      <c r="B1" s="10"/>
    </row>
    <row r="2" spans="1:8" ht="12.75" x14ac:dyDescent="0.2">
      <c r="A2" s="10" t="s">
        <v>817</v>
      </c>
    </row>
    <row r="3" spans="1:8" ht="15" x14ac:dyDescent="0.25">
      <c r="A3" s="292" t="s">
        <v>1327</v>
      </c>
      <c r="B3" s="292"/>
    </row>
    <row r="4" spans="1:8" ht="15.75" x14ac:dyDescent="0.2">
      <c r="H4" s="211" t="s">
        <v>860</v>
      </c>
    </row>
    <row r="5" spans="1:8" ht="12.75" x14ac:dyDescent="0.2">
      <c r="A5" s="228" t="s">
        <v>846</v>
      </c>
      <c r="G5" s="210"/>
    </row>
    <row r="6" spans="1:8" x14ac:dyDescent="0.2">
      <c r="A6" s="228" t="s">
        <v>859</v>
      </c>
    </row>
    <row r="7" spans="1:8" x14ac:dyDescent="0.2">
      <c r="A7" s="227" t="s">
        <v>858</v>
      </c>
    </row>
    <row r="9" spans="1:8" ht="15" x14ac:dyDescent="0.25">
      <c r="A9"/>
      <c r="B9"/>
      <c r="C9"/>
      <c r="D9"/>
    </row>
    <row r="10" spans="1:8" x14ac:dyDescent="0.2">
      <c r="A10" s="235" t="s">
        <v>857</v>
      </c>
      <c r="B10" s="235" t="s">
        <v>856</v>
      </c>
      <c r="C10" s="235" t="s">
        <v>5</v>
      </c>
      <c r="D10" s="235" t="s">
        <v>94</v>
      </c>
    </row>
    <row r="11" spans="1:8" ht="15" customHeight="1" x14ac:dyDescent="0.2">
      <c r="A11" s="316">
        <v>2017</v>
      </c>
      <c r="B11" s="230" t="s">
        <v>95</v>
      </c>
      <c r="C11" s="231">
        <v>36924</v>
      </c>
      <c r="D11" s="231">
        <v>7186</v>
      </c>
    </row>
    <row r="12" spans="1:8" ht="15" customHeight="1" x14ac:dyDescent="0.2">
      <c r="A12" s="317"/>
      <c r="B12" s="230" t="s">
        <v>96</v>
      </c>
      <c r="C12" s="231">
        <v>31745</v>
      </c>
      <c r="D12" s="231">
        <v>5512</v>
      </c>
    </row>
    <row r="13" spans="1:8" ht="15" customHeight="1" x14ac:dyDescent="0.2">
      <c r="A13" s="317"/>
      <c r="B13" s="230" t="s">
        <v>87</v>
      </c>
      <c r="C13" s="231">
        <v>34872</v>
      </c>
      <c r="D13" s="231">
        <v>6676</v>
      </c>
    </row>
    <row r="14" spans="1:8" ht="15" customHeight="1" x14ac:dyDescent="0.2">
      <c r="A14" s="317"/>
      <c r="B14" s="230" t="s">
        <v>88</v>
      </c>
      <c r="C14" s="231">
        <v>32604</v>
      </c>
      <c r="D14" s="231">
        <v>6032</v>
      </c>
    </row>
    <row r="15" spans="1:8" ht="15" customHeight="1" x14ac:dyDescent="0.2">
      <c r="A15" s="317"/>
      <c r="B15" s="230" t="s">
        <v>97</v>
      </c>
      <c r="C15" s="231">
        <v>37241</v>
      </c>
      <c r="D15" s="231">
        <v>7201</v>
      </c>
    </row>
    <row r="16" spans="1:8" ht="15" customHeight="1" x14ac:dyDescent="0.2">
      <c r="A16" s="317"/>
      <c r="B16" s="230" t="s">
        <v>98</v>
      </c>
      <c r="C16" s="231">
        <v>36505</v>
      </c>
      <c r="D16" s="231">
        <v>6696</v>
      </c>
    </row>
    <row r="17" spans="1:17" ht="15" customHeight="1" x14ac:dyDescent="0.2">
      <c r="A17" s="317"/>
      <c r="B17" s="230" t="s">
        <v>99</v>
      </c>
      <c r="C17" s="231">
        <v>36533</v>
      </c>
      <c r="D17" s="231">
        <v>6514</v>
      </c>
    </row>
    <row r="18" spans="1:17" ht="15" customHeight="1" x14ac:dyDescent="0.2">
      <c r="A18" s="317"/>
      <c r="B18" s="230" t="s">
        <v>100</v>
      </c>
      <c r="C18" s="231">
        <v>36201</v>
      </c>
      <c r="D18" s="231">
        <v>6514</v>
      </c>
    </row>
    <row r="19" spans="1:17" ht="15" customHeight="1" x14ac:dyDescent="0.2">
      <c r="A19" s="317"/>
      <c r="B19" s="230" t="s">
        <v>101</v>
      </c>
      <c r="C19" s="231">
        <v>35318</v>
      </c>
      <c r="D19" s="231">
        <v>6800</v>
      </c>
    </row>
    <row r="20" spans="1:17" ht="15" customHeight="1" x14ac:dyDescent="0.2">
      <c r="A20" s="317"/>
      <c r="B20" s="230" t="s">
        <v>102</v>
      </c>
      <c r="C20" s="231">
        <v>36490</v>
      </c>
      <c r="D20" s="231">
        <v>7226</v>
      </c>
    </row>
    <row r="21" spans="1:17" ht="15" customHeight="1" x14ac:dyDescent="0.2">
      <c r="A21" s="317"/>
      <c r="B21" s="230" t="s">
        <v>103</v>
      </c>
      <c r="C21" s="231">
        <v>35770</v>
      </c>
      <c r="D21" s="231">
        <v>7297</v>
      </c>
    </row>
    <row r="22" spans="1:17" ht="15" customHeight="1" x14ac:dyDescent="0.2">
      <c r="A22" s="318"/>
      <c r="B22" s="230" t="s">
        <v>104</v>
      </c>
      <c r="C22" s="231">
        <v>41188</v>
      </c>
      <c r="D22" s="231">
        <v>8283</v>
      </c>
      <c r="I22" s="235" t="s">
        <v>5</v>
      </c>
      <c r="J22" s="235" t="s">
        <v>94</v>
      </c>
    </row>
    <row r="23" spans="1:17" x14ac:dyDescent="0.2">
      <c r="A23" s="319">
        <v>2018</v>
      </c>
      <c r="B23" s="230" t="s">
        <v>95</v>
      </c>
      <c r="C23" s="231">
        <v>38418</v>
      </c>
      <c r="D23" s="231">
        <v>7433</v>
      </c>
      <c r="G23" s="322" t="s">
        <v>855</v>
      </c>
      <c r="H23" s="230" t="s">
        <v>95</v>
      </c>
      <c r="I23" s="221">
        <f t="shared" ref="I23:I37" si="0">C23/C11-1</f>
        <v>4.046148846278852E-2</v>
      </c>
      <c r="J23" s="221">
        <f t="shared" ref="J23:J37" si="1">D23/D11-1</f>
        <v>3.43723907598108E-2</v>
      </c>
    </row>
    <row r="24" spans="1:17" ht="15" customHeight="1" x14ac:dyDescent="0.25">
      <c r="A24" s="320"/>
      <c r="B24" s="230" t="s">
        <v>96</v>
      </c>
      <c r="C24" s="231">
        <v>33440</v>
      </c>
      <c r="D24" s="231">
        <v>6417</v>
      </c>
      <c r="G24" s="322"/>
      <c r="H24" s="230" t="s">
        <v>96</v>
      </c>
      <c r="I24" s="221">
        <f t="shared" si="0"/>
        <v>5.3394235312647753E-2</v>
      </c>
      <c r="J24" s="221">
        <f t="shared" si="1"/>
        <v>0.16418722786647311</v>
      </c>
      <c r="M24"/>
      <c r="N24"/>
    </row>
    <row r="25" spans="1:17" ht="15" customHeight="1" x14ac:dyDescent="0.25">
      <c r="A25" s="320"/>
      <c r="B25" s="230" t="s">
        <v>87</v>
      </c>
      <c r="C25" s="231">
        <v>33956</v>
      </c>
      <c r="D25" s="231">
        <v>6272</v>
      </c>
      <c r="G25" s="322"/>
      <c r="H25" s="230" t="s">
        <v>87</v>
      </c>
      <c r="I25" s="221">
        <f t="shared" si="0"/>
        <v>-2.6267492544161497E-2</v>
      </c>
      <c r="J25" s="221">
        <f t="shared" si="1"/>
        <v>-6.0515278609946099E-2</v>
      </c>
      <c r="L25" s="212" t="s">
        <v>817</v>
      </c>
      <c r="M25"/>
      <c r="N25"/>
    </row>
    <row r="26" spans="1:17" ht="15" customHeight="1" x14ac:dyDescent="0.2">
      <c r="A26" s="320"/>
      <c r="B26" s="230" t="s">
        <v>88</v>
      </c>
      <c r="C26" s="231">
        <v>38396</v>
      </c>
      <c r="D26" s="231">
        <v>8159</v>
      </c>
      <c r="G26" s="322"/>
      <c r="H26" s="230" t="s">
        <v>88</v>
      </c>
      <c r="I26" s="221">
        <f t="shared" si="0"/>
        <v>0.17764691448901981</v>
      </c>
      <c r="J26" s="221">
        <f t="shared" si="1"/>
        <v>0.35261936339522548</v>
      </c>
      <c r="L26" s="315" t="s">
        <v>838</v>
      </c>
      <c r="M26" s="315"/>
      <c r="N26" s="315"/>
      <c r="O26" s="315"/>
      <c r="P26" s="315"/>
      <c r="Q26" s="315"/>
    </row>
    <row r="27" spans="1:17" ht="15" customHeight="1" x14ac:dyDescent="0.2">
      <c r="A27" s="320"/>
      <c r="B27" s="230" t="s">
        <v>97</v>
      </c>
      <c r="C27" s="231">
        <v>38533</v>
      </c>
      <c r="D27" s="231">
        <v>7817</v>
      </c>
      <c r="G27" s="322"/>
      <c r="H27" s="230" t="s">
        <v>97</v>
      </c>
      <c r="I27" s="221">
        <f t="shared" si="0"/>
        <v>3.4692945946671605E-2</v>
      </c>
      <c r="J27" s="221">
        <f t="shared" si="1"/>
        <v>8.5543674489654276E-2</v>
      </c>
      <c r="L27" s="315"/>
      <c r="M27" s="315"/>
      <c r="N27" s="315"/>
      <c r="O27" s="315"/>
      <c r="P27" s="315"/>
      <c r="Q27" s="315"/>
    </row>
    <row r="28" spans="1:17" ht="15" customHeight="1" x14ac:dyDescent="0.2">
      <c r="A28" s="320"/>
      <c r="B28" s="230" t="s">
        <v>98</v>
      </c>
      <c r="C28" s="231">
        <v>38929</v>
      </c>
      <c r="D28" s="231">
        <v>8142</v>
      </c>
      <c r="G28" s="322"/>
      <c r="H28" s="230" t="s">
        <v>98</v>
      </c>
      <c r="I28" s="221">
        <f t="shared" si="0"/>
        <v>6.6401862758526331E-2</v>
      </c>
      <c r="J28" s="221">
        <f t="shared" si="1"/>
        <v>0.21594982078853042</v>
      </c>
      <c r="L28" s="315"/>
      <c r="M28" s="315"/>
      <c r="N28" s="315"/>
      <c r="O28" s="315"/>
      <c r="P28" s="315"/>
      <c r="Q28" s="315"/>
    </row>
    <row r="29" spans="1:17" ht="15" customHeight="1" x14ac:dyDescent="0.2">
      <c r="A29" s="320"/>
      <c r="B29" s="230" t="s">
        <v>99</v>
      </c>
      <c r="C29" s="231">
        <v>38352</v>
      </c>
      <c r="D29" s="231">
        <v>7468</v>
      </c>
      <c r="G29" s="322"/>
      <c r="H29" s="230" t="s">
        <v>99</v>
      </c>
      <c r="I29" s="221">
        <f t="shared" si="0"/>
        <v>4.9790600279199682E-2</v>
      </c>
      <c r="J29" s="221">
        <f t="shared" si="1"/>
        <v>0.14645379183297513</v>
      </c>
      <c r="L29" s="212" t="s">
        <v>854</v>
      </c>
      <c r="M29" s="234"/>
      <c r="N29" s="234"/>
      <c r="O29" s="234"/>
      <c r="P29" s="234"/>
      <c r="Q29" s="234"/>
    </row>
    <row r="30" spans="1:17" ht="15" customHeight="1" x14ac:dyDescent="0.25">
      <c r="A30" s="320"/>
      <c r="B30" s="230" t="s">
        <v>100</v>
      </c>
      <c r="C30" s="231">
        <v>39496</v>
      </c>
      <c r="D30" s="231">
        <v>8133</v>
      </c>
      <c r="G30" s="322"/>
      <c r="H30" s="230" t="s">
        <v>100</v>
      </c>
      <c r="I30" s="221">
        <f t="shared" si="0"/>
        <v>9.1019585094334499E-2</v>
      </c>
      <c r="J30" s="221">
        <f t="shared" si="1"/>
        <v>0.24854160270187298</v>
      </c>
      <c r="M30"/>
      <c r="N30"/>
    </row>
    <row r="31" spans="1:17" ht="15" customHeight="1" x14ac:dyDescent="0.25">
      <c r="A31" s="320"/>
      <c r="B31" s="230" t="s">
        <v>101</v>
      </c>
      <c r="C31" s="231">
        <v>36562</v>
      </c>
      <c r="D31" s="231">
        <v>7964</v>
      </c>
      <c r="G31" s="322"/>
      <c r="H31" s="230" t="s">
        <v>101</v>
      </c>
      <c r="I31" s="221">
        <f t="shared" si="0"/>
        <v>3.5222832549974603E-2</v>
      </c>
      <c r="J31" s="221">
        <f t="shared" si="1"/>
        <v>0.17117647058823526</v>
      </c>
      <c r="M31"/>
      <c r="N31"/>
    </row>
    <row r="32" spans="1:17" ht="15" customHeight="1" x14ac:dyDescent="0.25">
      <c r="A32" s="320"/>
      <c r="B32" s="230" t="s">
        <v>102</v>
      </c>
      <c r="C32" s="231">
        <v>41641</v>
      </c>
      <c r="D32" s="231">
        <v>8764</v>
      </c>
      <c r="G32" s="322"/>
      <c r="H32" s="230" t="s">
        <v>102</v>
      </c>
      <c r="I32" s="221">
        <f t="shared" si="0"/>
        <v>0.14116196218141952</v>
      </c>
      <c r="J32" s="221">
        <f t="shared" si="1"/>
        <v>0.21284251314696934</v>
      </c>
      <c r="M32"/>
      <c r="N32"/>
    </row>
    <row r="33" spans="1:14" ht="15" customHeight="1" x14ac:dyDescent="0.25">
      <c r="A33" s="320"/>
      <c r="B33" s="230" t="s">
        <v>103</v>
      </c>
      <c r="C33" s="231">
        <v>39689</v>
      </c>
      <c r="D33" s="231">
        <v>7779</v>
      </c>
      <c r="G33" s="322"/>
      <c r="H33" s="230" t="s">
        <v>103</v>
      </c>
      <c r="I33" s="221">
        <f t="shared" si="0"/>
        <v>0.10956108470785564</v>
      </c>
      <c r="J33" s="221">
        <f t="shared" si="1"/>
        <v>6.6054542962861396E-2</v>
      </c>
      <c r="M33"/>
      <c r="N33"/>
    </row>
    <row r="34" spans="1:14" ht="15" x14ac:dyDescent="0.25">
      <c r="A34" s="321"/>
      <c r="B34" s="230" t="s">
        <v>104</v>
      </c>
      <c r="C34" s="231">
        <v>45877</v>
      </c>
      <c r="D34" s="231">
        <v>9822</v>
      </c>
      <c r="G34" s="322"/>
      <c r="H34" s="230" t="s">
        <v>104</v>
      </c>
      <c r="I34" s="221">
        <f t="shared" si="0"/>
        <v>0.11384383801107112</v>
      </c>
      <c r="J34" s="221">
        <f t="shared" si="1"/>
        <v>0.1858022455632018</v>
      </c>
      <c r="M34"/>
      <c r="N34"/>
    </row>
    <row r="35" spans="1:14" ht="15" x14ac:dyDescent="0.25">
      <c r="A35" s="319">
        <v>2019</v>
      </c>
      <c r="B35" s="230" t="s">
        <v>95</v>
      </c>
      <c r="C35" s="231">
        <v>41099</v>
      </c>
      <c r="D35" s="231">
        <v>8758</v>
      </c>
      <c r="G35" s="319" t="s">
        <v>853</v>
      </c>
      <c r="H35" s="230" t="s">
        <v>95</v>
      </c>
      <c r="I35" s="221">
        <f t="shared" si="0"/>
        <v>6.9784996616169437E-2</v>
      </c>
      <c r="J35" s="221">
        <f t="shared" si="1"/>
        <v>0.17825911475850931</v>
      </c>
      <c r="K35" s="233"/>
      <c r="M35"/>
      <c r="N35"/>
    </row>
    <row r="36" spans="1:14" x14ac:dyDescent="0.2">
      <c r="A36" s="320"/>
      <c r="B36" s="230" t="s">
        <v>96</v>
      </c>
      <c r="C36" s="231">
        <v>36714</v>
      </c>
      <c r="D36" s="231">
        <v>7510</v>
      </c>
      <c r="G36" s="320"/>
      <c r="H36" s="230" t="s">
        <v>96</v>
      </c>
      <c r="I36" s="221">
        <f t="shared" si="0"/>
        <v>9.7906698564593331E-2</v>
      </c>
      <c r="J36" s="221">
        <f t="shared" si="1"/>
        <v>0.17032881408757983</v>
      </c>
    </row>
    <row r="37" spans="1:14" x14ac:dyDescent="0.2">
      <c r="A37" s="320"/>
      <c r="B37" s="230" t="s">
        <v>87</v>
      </c>
      <c r="C37" s="231">
        <v>38021</v>
      </c>
      <c r="D37" s="231">
        <v>7546</v>
      </c>
      <c r="G37" s="320"/>
      <c r="H37" s="230" t="s">
        <v>87</v>
      </c>
      <c r="I37" s="221">
        <f t="shared" si="0"/>
        <v>0.1197137472022618</v>
      </c>
      <c r="J37" s="221">
        <f t="shared" si="1"/>
        <v>0.203125</v>
      </c>
    </row>
    <row r="38" spans="1:14" x14ac:dyDescent="0.2">
      <c r="A38" s="320"/>
      <c r="B38" s="230" t="s">
        <v>88</v>
      </c>
      <c r="C38" s="231"/>
      <c r="D38" s="231"/>
      <c r="G38" s="320"/>
      <c r="H38" s="230" t="s">
        <v>88</v>
      </c>
      <c r="I38" s="220"/>
      <c r="J38" s="220"/>
    </row>
    <row r="39" spans="1:14" x14ac:dyDescent="0.2">
      <c r="A39" s="320"/>
      <c r="B39" s="230" t="s">
        <v>97</v>
      </c>
      <c r="C39" s="231"/>
      <c r="D39" s="231"/>
      <c r="G39" s="320"/>
      <c r="H39" s="230" t="s">
        <v>97</v>
      </c>
      <c r="I39" s="220"/>
      <c r="J39" s="220"/>
      <c r="L39" s="232"/>
      <c r="M39" s="232"/>
    </row>
    <row r="40" spans="1:14" x14ac:dyDescent="0.2">
      <c r="A40" s="320"/>
      <c r="B40" s="230" t="s">
        <v>98</v>
      </c>
      <c r="C40" s="231"/>
      <c r="D40" s="231"/>
      <c r="G40" s="320"/>
      <c r="H40" s="230" t="s">
        <v>98</v>
      </c>
      <c r="I40" s="220"/>
      <c r="J40" s="220"/>
    </row>
    <row r="41" spans="1:14" ht="15" x14ac:dyDescent="0.25">
      <c r="A41" s="320"/>
      <c r="B41" s="230" t="s">
        <v>99</v>
      </c>
      <c r="C41" s="231"/>
      <c r="D41" s="231"/>
      <c r="E41"/>
      <c r="F41"/>
      <c r="G41" s="320"/>
      <c r="H41" s="230" t="s">
        <v>99</v>
      </c>
      <c r="I41" s="220"/>
      <c r="J41" s="220"/>
    </row>
    <row r="42" spans="1:14" ht="15" x14ac:dyDescent="0.25">
      <c r="A42" s="320"/>
      <c r="B42" s="230" t="s">
        <v>100</v>
      </c>
      <c r="C42" s="231"/>
      <c r="D42" s="231"/>
      <c r="E42"/>
      <c r="F42"/>
      <c r="G42" s="320"/>
      <c r="H42" s="230" t="s">
        <v>100</v>
      </c>
      <c r="I42" s="220"/>
      <c r="J42" s="220"/>
    </row>
    <row r="43" spans="1:14" ht="15" x14ac:dyDescent="0.25">
      <c r="A43" s="320"/>
      <c r="B43" s="230" t="s">
        <v>101</v>
      </c>
      <c r="C43" s="231"/>
      <c r="D43" s="231"/>
      <c r="E43"/>
      <c r="F43"/>
      <c r="G43" s="320"/>
      <c r="H43" s="230" t="s">
        <v>101</v>
      </c>
      <c r="I43" s="220"/>
      <c r="J43" s="220"/>
    </row>
    <row r="44" spans="1:14" ht="15" x14ac:dyDescent="0.25">
      <c r="A44" s="320"/>
      <c r="B44" s="230" t="s">
        <v>102</v>
      </c>
      <c r="C44" s="231"/>
      <c r="D44" s="231"/>
      <c r="E44"/>
      <c r="F44"/>
      <c r="G44" s="320"/>
      <c r="H44" s="230" t="s">
        <v>102</v>
      </c>
      <c r="I44" s="220"/>
      <c r="J44" s="220"/>
    </row>
    <row r="45" spans="1:14" ht="15" x14ac:dyDescent="0.25">
      <c r="A45" s="320"/>
      <c r="B45" s="230" t="s">
        <v>103</v>
      </c>
      <c r="C45" s="231"/>
      <c r="D45" s="231"/>
      <c r="E45"/>
      <c r="F45"/>
      <c r="G45" s="320"/>
      <c r="H45" s="230" t="s">
        <v>103</v>
      </c>
      <c r="I45" s="220"/>
      <c r="J45" s="220"/>
    </row>
    <row r="46" spans="1:14" ht="15" x14ac:dyDescent="0.25">
      <c r="A46" s="321"/>
      <c r="B46" s="230" t="s">
        <v>104</v>
      </c>
      <c r="C46" s="231"/>
      <c r="D46" s="231"/>
      <c r="E46"/>
      <c r="F46"/>
      <c r="G46" s="321"/>
      <c r="H46" s="230" t="s">
        <v>104</v>
      </c>
      <c r="I46" s="220"/>
      <c r="J46" s="220"/>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c r="B62"/>
      <c r="C62"/>
      <c r="D62"/>
      <c r="E62"/>
      <c r="F62"/>
      <c r="G62"/>
      <c r="H62"/>
      <c r="I62"/>
    </row>
    <row r="63" spans="1:9" ht="15" x14ac:dyDescent="0.25">
      <c r="A63"/>
      <c r="B63"/>
      <c r="C63"/>
      <c r="D63"/>
      <c r="E63"/>
      <c r="F63"/>
      <c r="G63"/>
      <c r="H63"/>
      <c r="I63"/>
    </row>
    <row r="64" spans="1:9" ht="15" x14ac:dyDescent="0.25">
      <c r="A64"/>
      <c r="B64"/>
      <c r="C64"/>
      <c r="D64"/>
      <c r="E64"/>
      <c r="F64"/>
      <c r="G64"/>
      <c r="H64"/>
      <c r="I64"/>
    </row>
  </sheetData>
  <mergeCells count="7">
    <mergeCell ref="L26:Q28"/>
    <mergeCell ref="G35:G46"/>
    <mergeCell ref="A3:B3"/>
    <mergeCell ref="A11:A22"/>
    <mergeCell ref="A23:A34"/>
    <mergeCell ref="G23:G34"/>
    <mergeCell ref="A35:A46"/>
  </mergeCells>
  <hyperlinks>
    <hyperlink ref="A3:B3" location="Índice!A1" display="Regresar al Índice"/>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Q65"/>
  <sheetViews>
    <sheetView workbookViewId="0">
      <selection activeCell="A3" sqref="A3:B3"/>
    </sheetView>
  </sheetViews>
  <sheetFormatPr baseColWidth="10" defaultRowHeight="12" x14ac:dyDescent="0.2"/>
  <cols>
    <col min="1" max="1" width="5.7109375" style="212" customWidth="1"/>
    <col min="2" max="2" width="8.140625" style="212" customWidth="1"/>
    <col min="3" max="16384" width="11.42578125" style="212"/>
  </cols>
  <sheetData>
    <row r="1" spans="1:7" ht="12.75" x14ac:dyDescent="0.2">
      <c r="A1" s="10" t="s">
        <v>1368</v>
      </c>
    </row>
    <row r="2" spans="1:7" ht="12.75" x14ac:dyDescent="0.2">
      <c r="A2" s="10" t="s">
        <v>817</v>
      </c>
    </row>
    <row r="3" spans="1:7" ht="15" x14ac:dyDescent="0.25">
      <c r="A3" s="292" t="s">
        <v>1327</v>
      </c>
      <c r="B3" s="292"/>
    </row>
    <row r="4" spans="1:7" ht="15.75" x14ac:dyDescent="0.2">
      <c r="G4" s="211" t="s">
        <v>860</v>
      </c>
    </row>
    <row r="6" spans="1:7" ht="12.75" x14ac:dyDescent="0.2">
      <c r="A6" s="228" t="s">
        <v>852</v>
      </c>
      <c r="G6" s="210"/>
    </row>
    <row r="7" spans="1:7" x14ac:dyDescent="0.2">
      <c r="A7" s="228" t="s">
        <v>859</v>
      </c>
    </row>
    <row r="8" spans="1:7" x14ac:dyDescent="0.2">
      <c r="A8" s="227" t="s">
        <v>858</v>
      </c>
    </row>
    <row r="10" spans="1:7" ht="15" x14ac:dyDescent="0.25">
      <c r="A10"/>
      <c r="B10"/>
      <c r="C10"/>
      <c r="D10"/>
    </row>
    <row r="11" spans="1:7" x14ac:dyDescent="0.2">
      <c r="A11" s="235" t="s">
        <v>857</v>
      </c>
      <c r="B11" s="235" t="s">
        <v>856</v>
      </c>
      <c r="C11" s="235" t="s">
        <v>5</v>
      </c>
      <c r="D11" s="235" t="s">
        <v>94</v>
      </c>
    </row>
    <row r="12" spans="1:7" ht="15" customHeight="1" x14ac:dyDescent="0.2">
      <c r="A12" s="323">
        <v>2017</v>
      </c>
      <c r="B12" s="230" t="s">
        <v>95</v>
      </c>
      <c r="C12" s="237">
        <v>77</v>
      </c>
      <c r="D12" s="237">
        <v>13</v>
      </c>
    </row>
    <row r="13" spans="1:7" ht="15" customHeight="1" x14ac:dyDescent="0.2">
      <c r="A13" s="323"/>
      <c r="B13" s="230" t="s">
        <v>96</v>
      </c>
      <c r="C13" s="237">
        <v>74</v>
      </c>
      <c r="D13" s="237">
        <v>13</v>
      </c>
    </row>
    <row r="14" spans="1:7" ht="15" customHeight="1" x14ac:dyDescent="0.2">
      <c r="A14" s="323"/>
      <c r="B14" s="230" t="s">
        <v>87</v>
      </c>
      <c r="C14" s="237">
        <v>74</v>
      </c>
      <c r="D14" s="237">
        <v>10</v>
      </c>
    </row>
    <row r="15" spans="1:7" ht="15" customHeight="1" x14ac:dyDescent="0.2">
      <c r="A15" s="323"/>
      <c r="B15" s="230" t="s">
        <v>88</v>
      </c>
      <c r="C15" s="237">
        <v>68</v>
      </c>
      <c r="D15" s="237">
        <v>10</v>
      </c>
    </row>
    <row r="16" spans="1:7" ht="15" customHeight="1" x14ac:dyDescent="0.2">
      <c r="A16" s="323"/>
      <c r="B16" s="230" t="s">
        <v>97</v>
      </c>
      <c r="C16" s="237">
        <v>74</v>
      </c>
      <c r="D16" s="237">
        <v>11</v>
      </c>
    </row>
    <row r="17" spans="1:17" ht="15" customHeight="1" x14ac:dyDescent="0.2">
      <c r="A17" s="323"/>
      <c r="B17" s="230" t="s">
        <v>98</v>
      </c>
      <c r="C17" s="237">
        <v>77</v>
      </c>
      <c r="D17" s="237">
        <v>13</v>
      </c>
    </row>
    <row r="18" spans="1:17" ht="15" customHeight="1" x14ac:dyDescent="0.2">
      <c r="A18" s="323"/>
      <c r="B18" s="230" t="s">
        <v>99</v>
      </c>
      <c r="C18" s="237">
        <v>75</v>
      </c>
      <c r="D18" s="237">
        <v>15</v>
      </c>
    </row>
    <row r="19" spans="1:17" ht="15" customHeight="1" x14ac:dyDescent="0.2">
      <c r="A19" s="323"/>
      <c r="B19" s="230" t="s">
        <v>100</v>
      </c>
      <c r="C19" s="237">
        <v>76</v>
      </c>
      <c r="D19" s="237">
        <v>16</v>
      </c>
    </row>
    <row r="20" spans="1:17" ht="15" customHeight="1" x14ac:dyDescent="0.2">
      <c r="A20" s="323"/>
      <c r="B20" s="230" t="s">
        <v>101</v>
      </c>
      <c r="C20" s="237">
        <v>69</v>
      </c>
      <c r="D20" s="237">
        <v>12</v>
      </c>
    </row>
    <row r="21" spans="1:17" ht="15" customHeight="1" x14ac:dyDescent="0.2">
      <c r="A21" s="323"/>
      <c r="B21" s="230" t="s">
        <v>102</v>
      </c>
      <c r="C21" s="237">
        <v>70</v>
      </c>
      <c r="D21" s="237">
        <v>13</v>
      </c>
    </row>
    <row r="22" spans="1:17" ht="15" customHeight="1" x14ac:dyDescent="0.2">
      <c r="A22" s="323"/>
      <c r="B22" s="230" t="s">
        <v>103</v>
      </c>
      <c r="C22" s="237">
        <v>75</v>
      </c>
      <c r="D22" s="237">
        <v>12</v>
      </c>
    </row>
    <row r="23" spans="1:17" ht="15" customHeight="1" x14ac:dyDescent="0.2">
      <c r="A23" s="323"/>
      <c r="B23" s="230" t="s">
        <v>104</v>
      </c>
      <c r="C23" s="237">
        <v>110</v>
      </c>
      <c r="D23" s="237">
        <v>20</v>
      </c>
      <c r="I23" s="235" t="s">
        <v>5</v>
      </c>
      <c r="J23" s="235" t="s">
        <v>94</v>
      </c>
    </row>
    <row r="24" spans="1:17" x14ac:dyDescent="0.2">
      <c r="A24" s="322">
        <v>2018</v>
      </c>
      <c r="B24" s="230" t="s">
        <v>95</v>
      </c>
      <c r="C24" s="237">
        <v>66</v>
      </c>
      <c r="D24" s="237">
        <v>14</v>
      </c>
      <c r="G24" s="322" t="s">
        <v>855</v>
      </c>
      <c r="H24" s="230" t="s">
        <v>95</v>
      </c>
      <c r="I24" s="221">
        <f t="shared" ref="I24:I38" si="0">C24/C12-1</f>
        <v>-0.1428571428571429</v>
      </c>
      <c r="J24" s="221">
        <f t="shared" ref="J24:J38" si="1">D24/D12-1</f>
        <v>7.6923076923076872E-2</v>
      </c>
    </row>
    <row r="25" spans="1:17" ht="15" customHeight="1" x14ac:dyDescent="0.2">
      <c r="A25" s="322"/>
      <c r="B25" s="230" t="s">
        <v>96</v>
      </c>
      <c r="C25" s="237">
        <v>50</v>
      </c>
      <c r="D25" s="237">
        <v>11</v>
      </c>
      <c r="G25" s="322"/>
      <c r="H25" s="230" t="s">
        <v>96</v>
      </c>
      <c r="I25" s="221">
        <f t="shared" si="0"/>
        <v>-0.32432432432432434</v>
      </c>
      <c r="J25" s="221">
        <f t="shared" si="1"/>
        <v>-0.15384615384615385</v>
      </c>
    </row>
    <row r="26" spans="1:17" ht="15" customHeight="1" x14ac:dyDescent="0.25">
      <c r="A26" s="322"/>
      <c r="B26" s="230" t="s">
        <v>87</v>
      </c>
      <c r="C26" s="237">
        <v>59</v>
      </c>
      <c r="D26" s="237">
        <v>13</v>
      </c>
      <c r="G26" s="322"/>
      <c r="H26" s="230" t="s">
        <v>87</v>
      </c>
      <c r="I26" s="221">
        <f t="shared" si="0"/>
        <v>-0.20270270270270274</v>
      </c>
      <c r="J26" s="221">
        <f t="shared" si="1"/>
        <v>0.30000000000000004</v>
      </c>
      <c r="L26" s="212" t="s">
        <v>817</v>
      </c>
      <c r="M26"/>
      <c r="N26"/>
    </row>
    <row r="27" spans="1:17" ht="15" customHeight="1" x14ac:dyDescent="0.2">
      <c r="A27" s="322"/>
      <c r="B27" s="230" t="s">
        <v>88</v>
      </c>
      <c r="C27" s="237">
        <v>57</v>
      </c>
      <c r="D27" s="237">
        <v>14</v>
      </c>
      <c r="G27" s="322"/>
      <c r="H27" s="230" t="s">
        <v>88</v>
      </c>
      <c r="I27" s="221">
        <f t="shared" si="0"/>
        <v>-0.16176470588235292</v>
      </c>
      <c r="J27" s="221">
        <f t="shared" si="1"/>
        <v>0.39999999999999991</v>
      </c>
      <c r="L27" s="315" t="s">
        <v>838</v>
      </c>
      <c r="M27" s="315"/>
      <c r="N27" s="315"/>
      <c r="O27" s="315"/>
      <c r="P27" s="315"/>
      <c r="Q27" s="315"/>
    </row>
    <row r="28" spans="1:17" ht="15" customHeight="1" x14ac:dyDescent="0.2">
      <c r="A28" s="322"/>
      <c r="B28" s="230" t="s">
        <v>97</v>
      </c>
      <c r="C28" s="237">
        <v>64</v>
      </c>
      <c r="D28" s="237">
        <v>15</v>
      </c>
      <c r="G28" s="322"/>
      <c r="H28" s="230" t="s">
        <v>97</v>
      </c>
      <c r="I28" s="221">
        <f t="shared" si="0"/>
        <v>-0.13513513513513509</v>
      </c>
      <c r="J28" s="221">
        <f t="shared" si="1"/>
        <v>0.36363636363636354</v>
      </c>
      <c r="L28" s="315"/>
      <c r="M28" s="315"/>
      <c r="N28" s="315"/>
      <c r="O28" s="315"/>
      <c r="P28" s="315"/>
      <c r="Q28" s="315"/>
    </row>
    <row r="29" spans="1:17" ht="15" customHeight="1" x14ac:dyDescent="0.2">
      <c r="A29" s="322"/>
      <c r="B29" s="230" t="s">
        <v>98</v>
      </c>
      <c r="C29" s="237">
        <v>63</v>
      </c>
      <c r="D29" s="237">
        <v>13</v>
      </c>
      <c r="G29" s="322"/>
      <c r="H29" s="230" t="s">
        <v>98</v>
      </c>
      <c r="I29" s="221">
        <f t="shared" si="0"/>
        <v>-0.18181818181818177</v>
      </c>
      <c r="J29" s="221">
        <f t="shared" si="1"/>
        <v>0</v>
      </c>
      <c r="L29" s="315"/>
      <c r="M29" s="315"/>
      <c r="N29" s="315"/>
      <c r="O29" s="315"/>
      <c r="P29" s="315"/>
      <c r="Q29" s="315"/>
    </row>
    <row r="30" spans="1:17" ht="15" customHeight="1" x14ac:dyDescent="0.2">
      <c r="A30" s="322"/>
      <c r="B30" s="230" t="s">
        <v>99</v>
      </c>
      <c r="C30" s="237">
        <v>59</v>
      </c>
      <c r="D30" s="237">
        <v>9</v>
      </c>
      <c r="G30" s="322"/>
      <c r="H30" s="230" t="s">
        <v>99</v>
      </c>
      <c r="I30" s="221">
        <f t="shared" si="0"/>
        <v>-0.21333333333333337</v>
      </c>
      <c r="J30" s="221">
        <f t="shared" si="1"/>
        <v>-0.4</v>
      </c>
      <c r="L30" s="212" t="s">
        <v>854</v>
      </c>
      <c r="M30" s="234"/>
      <c r="N30" s="234"/>
      <c r="O30" s="234"/>
      <c r="P30" s="234"/>
      <c r="Q30" s="234"/>
    </row>
    <row r="31" spans="1:17" ht="15" customHeight="1" x14ac:dyDescent="0.2">
      <c r="A31" s="322"/>
      <c r="B31" s="230" t="s">
        <v>100</v>
      </c>
      <c r="C31" s="237">
        <v>53</v>
      </c>
      <c r="D31" s="237">
        <v>9</v>
      </c>
      <c r="G31" s="322"/>
      <c r="H31" s="230" t="s">
        <v>100</v>
      </c>
      <c r="I31" s="221">
        <f t="shared" si="0"/>
        <v>-0.30263157894736847</v>
      </c>
      <c r="J31" s="221">
        <f t="shared" si="1"/>
        <v>-0.4375</v>
      </c>
    </row>
    <row r="32" spans="1:17" ht="15" customHeight="1" x14ac:dyDescent="0.2">
      <c r="A32" s="322"/>
      <c r="B32" s="230" t="s">
        <v>101</v>
      </c>
      <c r="C32" s="237">
        <v>52</v>
      </c>
      <c r="D32" s="237">
        <v>8</v>
      </c>
      <c r="G32" s="322"/>
      <c r="H32" s="230" t="s">
        <v>101</v>
      </c>
      <c r="I32" s="221">
        <f t="shared" si="0"/>
        <v>-0.24637681159420288</v>
      </c>
      <c r="J32" s="221">
        <f t="shared" si="1"/>
        <v>-0.33333333333333337</v>
      </c>
    </row>
    <row r="33" spans="1:13" ht="15" customHeight="1" x14ac:dyDescent="0.2">
      <c r="A33" s="322"/>
      <c r="B33" s="230" t="s">
        <v>102</v>
      </c>
      <c r="C33" s="237">
        <v>62</v>
      </c>
      <c r="D33" s="237">
        <v>9</v>
      </c>
      <c r="G33" s="322"/>
      <c r="H33" s="230" t="s">
        <v>102</v>
      </c>
      <c r="I33" s="221">
        <f t="shared" si="0"/>
        <v>-0.11428571428571432</v>
      </c>
      <c r="J33" s="221">
        <f t="shared" si="1"/>
        <v>-0.30769230769230771</v>
      </c>
    </row>
    <row r="34" spans="1:13" ht="15" customHeight="1" x14ac:dyDescent="0.2">
      <c r="A34" s="322"/>
      <c r="B34" s="230" t="s">
        <v>103</v>
      </c>
      <c r="C34" s="237">
        <v>64</v>
      </c>
      <c r="D34" s="237">
        <v>10</v>
      </c>
      <c r="G34" s="322"/>
      <c r="H34" s="230" t="s">
        <v>103</v>
      </c>
      <c r="I34" s="221">
        <f t="shared" si="0"/>
        <v>-0.14666666666666661</v>
      </c>
      <c r="J34" s="221">
        <f t="shared" si="1"/>
        <v>-0.16666666666666663</v>
      </c>
    </row>
    <row r="35" spans="1:13" x14ac:dyDescent="0.2">
      <c r="A35" s="322"/>
      <c r="B35" s="230" t="s">
        <v>104</v>
      </c>
      <c r="C35" s="237">
        <v>99</v>
      </c>
      <c r="D35" s="237">
        <v>18</v>
      </c>
      <c r="G35" s="322"/>
      <c r="H35" s="230" t="s">
        <v>104</v>
      </c>
      <c r="I35" s="221">
        <f t="shared" si="0"/>
        <v>-9.9999999999999978E-2</v>
      </c>
      <c r="J35" s="221">
        <f t="shared" si="1"/>
        <v>-9.9999999999999978E-2</v>
      </c>
    </row>
    <row r="36" spans="1:13" x14ac:dyDescent="0.2">
      <c r="A36" s="322">
        <v>2019</v>
      </c>
      <c r="B36" s="230" t="s">
        <v>95</v>
      </c>
      <c r="C36" s="237">
        <v>63</v>
      </c>
      <c r="D36" s="237">
        <v>12</v>
      </c>
      <c r="G36" s="319" t="s">
        <v>861</v>
      </c>
      <c r="H36" s="230" t="s">
        <v>95</v>
      </c>
      <c r="I36" s="221">
        <f t="shared" si="0"/>
        <v>-4.5454545454545414E-2</v>
      </c>
      <c r="J36" s="221">
        <f t="shared" si="1"/>
        <v>-0.1428571428571429</v>
      </c>
    </row>
    <row r="37" spans="1:13" x14ac:dyDescent="0.2">
      <c r="A37" s="322"/>
      <c r="B37" s="230" t="s">
        <v>96</v>
      </c>
      <c r="C37" s="237">
        <v>59</v>
      </c>
      <c r="D37" s="237">
        <v>11</v>
      </c>
      <c r="G37" s="320"/>
      <c r="H37" s="230" t="s">
        <v>96</v>
      </c>
      <c r="I37" s="221">
        <f t="shared" si="0"/>
        <v>0.17999999999999994</v>
      </c>
      <c r="J37" s="221">
        <f t="shared" si="1"/>
        <v>0</v>
      </c>
    </row>
    <row r="38" spans="1:13" x14ac:dyDescent="0.2">
      <c r="A38" s="322"/>
      <c r="B38" s="230" t="s">
        <v>87</v>
      </c>
      <c r="C38" s="237">
        <v>67</v>
      </c>
      <c r="D38" s="237">
        <v>8</v>
      </c>
      <c r="G38" s="320"/>
      <c r="H38" s="230" t="s">
        <v>87</v>
      </c>
      <c r="I38" s="221">
        <f t="shared" si="0"/>
        <v>0.13559322033898313</v>
      </c>
      <c r="J38" s="221">
        <f t="shared" si="1"/>
        <v>-0.38461538461538458</v>
      </c>
    </row>
    <row r="39" spans="1:13" ht="15" x14ac:dyDescent="0.25">
      <c r="A39" s="322"/>
      <c r="B39" s="230" t="s">
        <v>88</v>
      </c>
      <c r="C39" s="237"/>
      <c r="D39" s="237"/>
      <c r="G39" s="320"/>
      <c r="H39" s="230" t="s">
        <v>88</v>
      </c>
      <c r="I39" s="220"/>
      <c r="J39" s="220"/>
      <c r="K39"/>
      <c r="L39" s="74"/>
      <c r="M39" s="232"/>
    </row>
    <row r="40" spans="1:13" ht="15" x14ac:dyDescent="0.25">
      <c r="A40" s="322"/>
      <c r="B40" s="230" t="s">
        <v>97</v>
      </c>
      <c r="C40" s="237"/>
      <c r="D40" s="237"/>
      <c r="G40" s="320"/>
      <c r="H40" s="230" t="s">
        <v>97</v>
      </c>
      <c r="I40" s="220"/>
      <c r="J40" s="220"/>
      <c r="K40"/>
      <c r="L40"/>
    </row>
    <row r="41" spans="1:13" ht="15" x14ac:dyDescent="0.25">
      <c r="A41" s="322"/>
      <c r="B41" s="230" t="s">
        <v>98</v>
      </c>
      <c r="C41" s="237"/>
      <c r="D41" s="237"/>
      <c r="G41" s="320"/>
      <c r="H41" s="230" t="s">
        <v>98</v>
      </c>
      <c r="I41" s="220"/>
      <c r="J41" s="220"/>
      <c r="K41"/>
      <c r="L41"/>
    </row>
    <row r="42" spans="1:13" ht="15" x14ac:dyDescent="0.25">
      <c r="A42" s="322"/>
      <c r="B42" s="230" t="s">
        <v>99</v>
      </c>
      <c r="C42" s="237"/>
      <c r="D42" s="237"/>
      <c r="E42"/>
      <c r="F42"/>
      <c r="G42" s="320"/>
      <c r="H42" s="230" t="s">
        <v>99</v>
      </c>
      <c r="I42" s="236"/>
      <c r="J42" s="220"/>
      <c r="K42"/>
      <c r="L42"/>
    </row>
    <row r="43" spans="1:13" ht="15" x14ac:dyDescent="0.25">
      <c r="A43" s="322"/>
      <c r="B43" s="230" t="s">
        <v>100</v>
      </c>
      <c r="C43" s="237"/>
      <c r="D43" s="237"/>
      <c r="E43"/>
      <c r="F43"/>
      <c r="G43" s="320"/>
      <c r="H43" s="230" t="s">
        <v>100</v>
      </c>
      <c r="I43" s="236"/>
      <c r="J43" s="220"/>
      <c r="K43"/>
      <c r="L43"/>
    </row>
    <row r="44" spans="1:13" ht="15" x14ac:dyDescent="0.25">
      <c r="A44" s="322"/>
      <c r="B44" s="230" t="s">
        <v>101</v>
      </c>
      <c r="C44" s="237"/>
      <c r="D44" s="237"/>
      <c r="E44"/>
      <c r="F44"/>
      <c r="G44" s="320"/>
      <c r="H44" s="230" t="s">
        <v>101</v>
      </c>
      <c r="I44" s="236"/>
      <c r="J44" s="220"/>
      <c r="K44"/>
      <c r="L44"/>
    </row>
    <row r="45" spans="1:13" ht="15" x14ac:dyDescent="0.25">
      <c r="A45" s="322"/>
      <c r="B45" s="230" t="s">
        <v>102</v>
      </c>
      <c r="C45" s="237"/>
      <c r="D45" s="237"/>
      <c r="E45"/>
      <c r="F45"/>
      <c r="G45" s="320"/>
      <c r="H45" s="230" t="s">
        <v>102</v>
      </c>
      <c r="I45" s="236"/>
      <c r="J45" s="220"/>
      <c r="K45"/>
      <c r="L45"/>
    </row>
    <row r="46" spans="1:13" ht="15" x14ac:dyDescent="0.25">
      <c r="A46" s="322"/>
      <c r="B46" s="230" t="s">
        <v>103</v>
      </c>
      <c r="C46" s="237"/>
      <c r="D46" s="237"/>
      <c r="E46"/>
      <c r="F46"/>
      <c r="G46" s="320"/>
      <c r="H46" s="230" t="s">
        <v>103</v>
      </c>
      <c r="I46" s="236"/>
      <c r="J46" s="220"/>
      <c r="K46"/>
      <c r="L46"/>
    </row>
    <row r="47" spans="1:13" ht="15" x14ac:dyDescent="0.25">
      <c r="A47" s="322"/>
      <c r="B47" s="230" t="s">
        <v>104</v>
      </c>
      <c r="C47" s="237"/>
      <c r="D47" s="237"/>
      <c r="E47"/>
      <c r="F47"/>
      <c r="G47" s="321"/>
      <c r="H47" s="230" t="s">
        <v>104</v>
      </c>
      <c r="I47" s="236"/>
      <c r="J47" s="220"/>
      <c r="K47"/>
      <c r="L47"/>
    </row>
    <row r="48" spans="1:13" ht="15" x14ac:dyDescent="0.25">
      <c r="A48"/>
      <c r="B48"/>
      <c r="C48"/>
      <c r="D48"/>
      <c r="E48"/>
      <c r="F48"/>
      <c r="G48"/>
      <c r="H48"/>
      <c r="I48"/>
      <c r="K48"/>
      <c r="L48"/>
    </row>
    <row r="49" spans="1:12" ht="15" x14ac:dyDescent="0.25">
      <c r="A49"/>
      <c r="B49"/>
      <c r="C49"/>
      <c r="D49"/>
      <c r="E49"/>
      <c r="F49"/>
      <c r="G49"/>
      <c r="H49"/>
      <c r="I49"/>
      <c r="K49"/>
      <c r="L49"/>
    </row>
    <row r="50" spans="1:12" ht="15" x14ac:dyDescent="0.25">
      <c r="A50"/>
      <c r="B50"/>
      <c r="C50"/>
      <c r="D50"/>
      <c r="E50"/>
      <c r="F50"/>
      <c r="G50"/>
      <c r="H50"/>
      <c r="I50"/>
      <c r="K50"/>
      <c r="L50"/>
    </row>
    <row r="51" spans="1:12" ht="15" x14ac:dyDescent="0.25">
      <c r="A51"/>
      <c r="B51"/>
      <c r="C51"/>
      <c r="D51"/>
      <c r="E51"/>
      <c r="F51"/>
      <c r="G51"/>
      <c r="H51"/>
      <c r="I51"/>
    </row>
    <row r="52" spans="1:12" ht="15" x14ac:dyDescent="0.25">
      <c r="A52"/>
      <c r="B52"/>
      <c r="C52"/>
      <c r="D52"/>
      <c r="E52"/>
      <c r="F52"/>
      <c r="G52"/>
      <c r="H52"/>
      <c r="I52"/>
    </row>
    <row r="53" spans="1:12" ht="15" x14ac:dyDescent="0.25">
      <c r="A53"/>
      <c r="B53"/>
      <c r="C53"/>
      <c r="D53"/>
      <c r="E53"/>
      <c r="F53"/>
      <c r="G53"/>
      <c r="H53"/>
      <c r="I53"/>
    </row>
    <row r="54" spans="1:12" ht="15" x14ac:dyDescent="0.25">
      <c r="A54"/>
      <c r="B54"/>
      <c r="C54"/>
      <c r="D54"/>
      <c r="E54"/>
      <c r="F54"/>
      <c r="G54"/>
      <c r="H54"/>
      <c r="I54"/>
    </row>
    <row r="55" spans="1:12" ht="15" x14ac:dyDescent="0.25">
      <c r="A55"/>
      <c r="B55"/>
      <c r="C55"/>
      <c r="D55"/>
      <c r="E55"/>
      <c r="F55"/>
      <c r="G55"/>
      <c r="H55"/>
      <c r="I55"/>
    </row>
    <row r="56" spans="1:12" ht="15" x14ac:dyDescent="0.25">
      <c r="A56"/>
      <c r="B56"/>
      <c r="C56"/>
      <c r="D56"/>
      <c r="E56"/>
      <c r="F56"/>
      <c r="G56"/>
      <c r="H56"/>
      <c r="I56"/>
    </row>
    <row r="57" spans="1:12" ht="15" x14ac:dyDescent="0.25">
      <c r="A57"/>
      <c r="B57"/>
      <c r="C57"/>
      <c r="D57"/>
      <c r="E57"/>
      <c r="F57"/>
      <c r="G57"/>
      <c r="H57"/>
      <c r="I57"/>
    </row>
    <row r="58" spans="1:12" ht="15" x14ac:dyDescent="0.25">
      <c r="A58"/>
      <c r="B58"/>
      <c r="C58"/>
      <c r="D58"/>
      <c r="E58"/>
      <c r="F58"/>
      <c r="G58"/>
      <c r="H58"/>
      <c r="I58"/>
    </row>
    <row r="59" spans="1:12" ht="15" x14ac:dyDescent="0.25">
      <c r="A59"/>
      <c r="B59"/>
      <c r="C59"/>
      <c r="D59"/>
      <c r="E59"/>
      <c r="F59"/>
      <c r="G59"/>
      <c r="H59"/>
      <c r="I59"/>
    </row>
    <row r="60" spans="1:12" ht="15" x14ac:dyDescent="0.25">
      <c r="A60"/>
      <c r="B60"/>
      <c r="C60"/>
      <c r="D60"/>
      <c r="E60"/>
      <c r="F60"/>
      <c r="G60"/>
      <c r="H60"/>
      <c r="I60"/>
    </row>
    <row r="61" spans="1:12" ht="15" x14ac:dyDescent="0.25">
      <c r="A61"/>
      <c r="B61"/>
      <c r="C61"/>
      <c r="D61"/>
      <c r="E61"/>
      <c r="F61"/>
      <c r="G61"/>
      <c r="H61"/>
      <c r="I61"/>
    </row>
    <row r="62" spans="1:12" ht="15" x14ac:dyDescent="0.25">
      <c r="A62"/>
      <c r="B62"/>
      <c r="C62"/>
      <c r="D62"/>
      <c r="E62"/>
      <c r="F62"/>
      <c r="G62"/>
      <c r="H62"/>
      <c r="I62"/>
    </row>
    <row r="63" spans="1:12" ht="15" x14ac:dyDescent="0.25">
      <c r="A63"/>
      <c r="B63"/>
      <c r="C63"/>
      <c r="D63"/>
      <c r="E63"/>
      <c r="F63"/>
      <c r="G63"/>
      <c r="H63"/>
      <c r="I63"/>
    </row>
    <row r="64" spans="1:12" ht="15" x14ac:dyDescent="0.25">
      <c r="A64"/>
      <c r="B64"/>
      <c r="C64"/>
      <c r="D64"/>
      <c r="E64"/>
      <c r="F64"/>
      <c r="G64"/>
      <c r="H64"/>
      <c r="I64"/>
    </row>
    <row r="65" spans="1:9" ht="15" x14ac:dyDescent="0.25">
      <c r="A65"/>
      <c r="B65"/>
      <c r="C65"/>
      <c r="D65"/>
      <c r="E65"/>
      <c r="F65"/>
      <c r="G65"/>
      <c r="H65"/>
      <c r="I65"/>
    </row>
  </sheetData>
  <mergeCells count="7">
    <mergeCell ref="L27:Q29"/>
    <mergeCell ref="G36:G47"/>
    <mergeCell ref="A3:B3"/>
    <mergeCell ref="A12:A23"/>
    <mergeCell ref="A24:A35"/>
    <mergeCell ref="G24:G35"/>
    <mergeCell ref="A36:A47"/>
  </mergeCells>
  <hyperlinks>
    <hyperlink ref="A3:B3" location="Índice!A1" display="Regresar al Índice"/>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Q63"/>
  <sheetViews>
    <sheetView workbookViewId="0">
      <selection activeCell="A2" sqref="A2"/>
    </sheetView>
  </sheetViews>
  <sheetFormatPr baseColWidth="10" defaultRowHeight="12" x14ac:dyDescent="0.2"/>
  <cols>
    <col min="1" max="1" width="5.7109375" style="212" customWidth="1"/>
    <col min="2" max="2" width="8.140625" style="212" customWidth="1"/>
    <col min="3" max="16384" width="11.42578125" style="212"/>
  </cols>
  <sheetData>
    <row r="1" spans="1:9" ht="12.75" x14ac:dyDescent="0.2">
      <c r="A1" s="10" t="s">
        <v>1368</v>
      </c>
    </row>
    <row r="2" spans="1:9" ht="15.75" x14ac:dyDescent="0.2">
      <c r="A2" s="10" t="s">
        <v>817</v>
      </c>
      <c r="G2" s="210"/>
      <c r="I2" s="211" t="s">
        <v>860</v>
      </c>
    </row>
    <row r="3" spans="1:9" ht="15" x14ac:dyDescent="0.25">
      <c r="A3" s="292" t="s">
        <v>1327</v>
      </c>
      <c r="B3" s="292"/>
    </row>
    <row r="4" spans="1:9" x14ac:dyDescent="0.2">
      <c r="A4" s="228" t="s">
        <v>850</v>
      </c>
    </row>
    <row r="5" spans="1:9" x14ac:dyDescent="0.2">
      <c r="A5" s="228" t="s">
        <v>859</v>
      </c>
    </row>
    <row r="6" spans="1:9" ht="15" x14ac:dyDescent="0.25">
      <c r="A6" s="227" t="s">
        <v>858</v>
      </c>
      <c r="B6"/>
      <c r="C6"/>
      <c r="D6"/>
    </row>
    <row r="8" spans="1:9" ht="15" customHeight="1" x14ac:dyDescent="0.25">
      <c r="A8"/>
    </row>
    <row r="9" spans="1:9" ht="15" customHeight="1" x14ac:dyDescent="0.2">
      <c r="A9" s="235" t="s">
        <v>857</v>
      </c>
      <c r="B9" s="235" t="s">
        <v>856</v>
      </c>
      <c r="C9" s="235" t="s">
        <v>5</v>
      </c>
      <c r="D9" s="235" t="s">
        <v>94</v>
      </c>
    </row>
    <row r="10" spans="1:9" ht="15" customHeight="1" x14ac:dyDescent="0.2">
      <c r="A10" s="323">
        <v>2017</v>
      </c>
      <c r="B10" s="230" t="s">
        <v>95</v>
      </c>
      <c r="C10" s="237">
        <v>211</v>
      </c>
      <c r="D10" s="237">
        <v>36</v>
      </c>
    </row>
    <row r="11" spans="1:9" ht="15" customHeight="1" x14ac:dyDescent="0.2">
      <c r="A11" s="323"/>
      <c r="B11" s="230" t="s">
        <v>96</v>
      </c>
      <c r="C11" s="237">
        <v>179</v>
      </c>
      <c r="D11" s="237">
        <v>24</v>
      </c>
    </row>
    <row r="12" spans="1:9" ht="15" customHeight="1" x14ac:dyDescent="0.2">
      <c r="A12" s="323"/>
      <c r="B12" s="230" t="s">
        <v>87</v>
      </c>
      <c r="C12" s="237">
        <v>193</v>
      </c>
      <c r="D12" s="237">
        <v>23</v>
      </c>
    </row>
    <row r="13" spans="1:9" ht="15" customHeight="1" x14ac:dyDescent="0.2">
      <c r="A13" s="323"/>
      <c r="B13" s="230" t="s">
        <v>88</v>
      </c>
      <c r="C13" s="237">
        <v>180</v>
      </c>
      <c r="D13" s="237">
        <v>19</v>
      </c>
    </row>
    <row r="14" spans="1:9" ht="15" customHeight="1" x14ac:dyDescent="0.2">
      <c r="A14" s="323"/>
      <c r="B14" s="230" t="s">
        <v>97</v>
      </c>
      <c r="C14" s="237">
        <v>216</v>
      </c>
      <c r="D14" s="237">
        <v>25</v>
      </c>
    </row>
    <row r="15" spans="1:9" ht="15" customHeight="1" x14ac:dyDescent="0.2">
      <c r="A15" s="323"/>
      <c r="B15" s="230" t="s">
        <v>98</v>
      </c>
      <c r="C15" s="237">
        <v>222</v>
      </c>
      <c r="D15" s="237">
        <v>24</v>
      </c>
    </row>
    <row r="16" spans="1:9" ht="15" customHeight="1" x14ac:dyDescent="0.2">
      <c r="A16" s="323"/>
      <c r="B16" s="230" t="s">
        <v>99</v>
      </c>
      <c r="C16" s="237">
        <v>232</v>
      </c>
      <c r="D16" s="237">
        <v>25</v>
      </c>
    </row>
    <row r="17" spans="1:17" ht="15" customHeight="1" x14ac:dyDescent="0.2">
      <c r="A17" s="323"/>
      <c r="B17" s="230" t="s">
        <v>100</v>
      </c>
      <c r="C17" s="237">
        <v>230</v>
      </c>
      <c r="D17" s="237">
        <v>25</v>
      </c>
    </row>
    <row r="18" spans="1:17" ht="15" customHeight="1" x14ac:dyDescent="0.2">
      <c r="A18" s="323"/>
      <c r="B18" s="230" t="s">
        <v>101</v>
      </c>
      <c r="C18" s="237">
        <v>221</v>
      </c>
      <c r="D18" s="237">
        <v>24</v>
      </c>
    </row>
    <row r="19" spans="1:17" ht="15" customHeight="1" x14ac:dyDescent="0.2">
      <c r="A19" s="323"/>
      <c r="B19" s="230" t="s">
        <v>102</v>
      </c>
      <c r="C19" s="237">
        <v>219</v>
      </c>
      <c r="D19" s="237">
        <v>23</v>
      </c>
      <c r="I19" s="235" t="s">
        <v>5</v>
      </c>
      <c r="J19" s="235" t="s">
        <v>94</v>
      </c>
    </row>
    <row r="20" spans="1:17" x14ac:dyDescent="0.2">
      <c r="A20" s="323"/>
      <c r="B20" s="230" t="s">
        <v>103</v>
      </c>
      <c r="C20" s="237">
        <v>249</v>
      </c>
      <c r="D20" s="237">
        <v>24</v>
      </c>
      <c r="G20" s="322" t="s">
        <v>855</v>
      </c>
      <c r="H20" s="230" t="s">
        <v>95</v>
      </c>
      <c r="I20" s="221">
        <f t="shared" ref="I20:I34" si="0">C22/C10-1</f>
        <v>0.10426540284360186</v>
      </c>
      <c r="J20" s="221">
        <f t="shared" ref="J20:J34" si="1">D22/D10-1</f>
        <v>-0.30555555555555558</v>
      </c>
    </row>
    <row r="21" spans="1:17" ht="15" customHeight="1" x14ac:dyDescent="0.25">
      <c r="A21" s="323"/>
      <c r="B21" s="230" t="s">
        <v>104</v>
      </c>
      <c r="C21" s="237">
        <v>329</v>
      </c>
      <c r="D21" s="237">
        <v>24</v>
      </c>
      <c r="G21" s="322"/>
      <c r="H21" s="230" t="s">
        <v>96</v>
      </c>
      <c r="I21" s="221">
        <f t="shared" si="0"/>
        <v>0.15642458100558665</v>
      </c>
      <c r="J21" s="221">
        <f t="shared" si="1"/>
        <v>-8.333333333333337E-2</v>
      </c>
      <c r="L21" s="212" t="s">
        <v>817</v>
      </c>
      <c r="M21"/>
      <c r="N21"/>
    </row>
    <row r="22" spans="1:17" ht="15" customHeight="1" x14ac:dyDescent="0.2">
      <c r="A22" s="322">
        <v>2018</v>
      </c>
      <c r="B22" s="230" t="s">
        <v>95</v>
      </c>
      <c r="C22" s="237">
        <v>233</v>
      </c>
      <c r="D22" s="237">
        <v>25</v>
      </c>
      <c r="G22" s="322"/>
      <c r="H22" s="230" t="s">
        <v>87</v>
      </c>
      <c r="I22" s="221">
        <f t="shared" si="0"/>
        <v>7.2538860103626979E-2</v>
      </c>
      <c r="J22" s="221">
        <f t="shared" si="1"/>
        <v>-8.6956521739130488E-2</v>
      </c>
      <c r="L22" s="315" t="s">
        <v>838</v>
      </c>
      <c r="M22" s="315"/>
      <c r="N22" s="315"/>
      <c r="O22" s="315"/>
      <c r="P22" s="315"/>
      <c r="Q22" s="315"/>
    </row>
    <row r="23" spans="1:17" ht="15" customHeight="1" x14ac:dyDescent="0.2">
      <c r="A23" s="322"/>
      <c r="B23" s="230" t="s">
        <v>96</v>
      </c>
      <c r="C23" s="237">
        <v>207</v>
      </c>
      <c r="D23" s="237">
        <v>22</v>
      </c>
      <c r="G23" s="322"/>
      <c r="H23" s="230" t="s">
        <v>88</v>
      </c>
      <c r="I23" s="221">
        <f t="shared" si="0"/>
        <v>0.18333333333333335</v>
      </c>
      <c r="J23" s="221">
        <f t="shared" si="1"/>
        <v>0.15789473684210531</v>
      </c>
      <c r="L23" s="315"/>
      <c r="M23" s="315"/>
      <c r="N23" s="315"/>
      <c r="O23" s="315"/>
      <c r="P23" s="315"/>
      <c r="Q23" s="315"/>
    </row>
    <row r="24" spans="1:17" ht="15" customHeight="1" x14ac:dyDescent="0.2">
      <c r="A24" s="322"/>
      <c r="B24" s="230" t="s">
        <v>87</v>
      </c>
      <c r="C24" s="237">
        <v>207</v>
      </c>
      <c r="D24" s="237">
        <v>21</v>
      </c>
      <c r="G24" s="322"/>
      <c r="H24" s="230" t="s">
        <v>97</v>
      </c>
      <c r="I24" s="221">
        <f t="shared" si="0"/>
        <v>-0.10185185185185186</v>
      </c>
      <c r="J24" s="221">
        <f t="shared" si="1"/>
        <v>0.19999999999999996</v>
      </c>
      <c r="L24" s="315"/>
      <c r="M24" s="315"/>
      <c r="N24" s="315"/>
      <c r="O24" s="315"/>
      <c r="P24" s="315"/>
      <c r="Q24" s="315"/>
    </row>
    <row r="25" spans="1:17" ht="15" customHeight="1" x14ac:dyDescent="0.2">
      <c r="A25" s="322"/>
      <c r="B25" s="230" t="s">
        <v>88</v>
      </c>
      <c r="C25" s="237">
        <v>213</v>
      </c>
      <c r="D25" s="237">
        <v>22</v>
      </c>
      <c r="G25" s="322"/>
      <c r="H25" s="230" t="s">
        <v>98</v>
      </c>
      <c r="I25" s="221">
        <f t="shared" si="0"/>
        <v>-8.55855855855856E-2</v>
      </c>
      <c r="J25" s="221">
        <f t="shared" si="1"/>
        <v>-4.166666666666663E-2</v>
      </c>
      <c r="L25" s="212" t="s">
        <v>854</v>
      </c>
      <c r="M25" s="234"/>
      <c r="N25" s="234"/>
      <c r="O25" s="234"/>
      <c r="P25" s="234"/>
      <c r="Q25" s="234"/>
    </row>
    <row r="26" spans="1:17" ht="15" customHeight="1" x14ac:dyDescent="0.2">
      <c r="A26" s="322"/>
      <c r="B26" s="230" t="s">
        <v>97</v>
      </c>
      <c r="C26" s="237">
        <v>194</v>
      </c>
      <c r="D26" s="237">
        <v>30</v>
      </c>
      <c r="G26" s="322"/>
      <c r="H26" s="230" t="s">
        <v>99</v>
      </c>
      <c r="I26" s="221">
        <f t="shared" si="0"/>
        <v>-0.14224137931034486</v>
      </c>
      <c r="J26" s="221">
        <f t="shared" si="1"/>
        <v>-0.19999999999999996</v>
      </c>
    </row>
    <row r="27" spans="1:17" ht="15" customHeight="1" x14ac:dyDescent="0.2">
      <c r="A27" s="322"/>
      <c r="B27" s="230" t="s">
        <v>98</v>
      </c>
      <c r="C27" s="237">
        <v>203</v>
      </c>
      <c r="D27" s="237">
        <v>23</v>
      </c>
      <c r="G27" s="322"/>
      <c r="H27" s="230" t="s">
        <v>100</v>
      </c>
      <c r="I27" s="221">
        <f t="shared" si="0"/>
        <v>4.3478260869565188E-2</v>
      </c>
      <c r="J27" s="221">
        <f t="shared" si="1"/>
        <v>0.8</v>
      </c>
    </row>
    <row r="28" spans="1:17" ht="15" customHeight="1" x14ac:dyDescent="0.2">
      <c r="A28" s="322"/>
      <c r="B28" s="230" t="s">
        <v>99</v>
      </c>
      <c r="C28" s="237">
        <v>199</v>
      </c>
      <c r="D28" s="237">
        <v>20</v>
      </c>
      <c r="G28" s="322"/>
      <c r="H28" s="230" t="s">
        <v>101</v>
      </c>
      <c r="I28" s="221">
        <f t="shared" si="0"/>
        <v>-0.15384615384615385</v>
      </c>
      <c r="J28" s="221">
        <f t="shared" si="1"/>
        <v>-4.166666666666663E-2</v>
      </c>
    </row>
    <row r="29" spans="1:17" ht="15" customHeight="1" x14ac:dyDescent="0.2">
      <c r="A29" s="322"/>
      <c r="B29" s="230" t="s">
        <v>100</v>
      </c>
      <c r="C29" s="237">
        <v>240</v>
      </c>
      <c r="D29" s="237">
        <v>45</v>
      </c>
      <c r="G29" s="322"/>
      <c r="H29" s="230" t="s">
        <v>102</v>
      </c>
      <c r="I29" s="221">
        <f t="shared" si="0"/>
        <v>-1.3698630136986356E-2</v>
      </c>
      <c r="J29" s="221">
        <f t="shared" si="1"/>
        <v>0.13043478260869557</v>
      </c>
    </row>
    <row r="30" spans="1:17" ht="15" customHeight="1" x14ac:dyDescent="0.2">
      <c r="A30" s="322"/>
      <c r="B30" s="230" t="s">
        <v>101</v>
      </c>
      <c r="C30" s="237">
        <v>187</v>
      </c>
      <c r="D30" s="237">
        <v>23</v>
      </c>
      <c r="G30" s="322"/>
      <c r="H30" s="230" t="s">
        <v>103</v>
      </c>
      <c r="I30" s="221">
        <f t="shared" si="0"/>
        <v>-0.14056224899598391</v>
      </c>
      <c r="J30" s="221">
        <f t="shared" si="1"/>
        <v>0.125</v>
      </c>
    </row>
    <row r="31" spans="1:17" x14ac:dyDescent="0.2">
      <c r="A31" s="322"/>
      <c r="B31" s="230" t="s">
        <v>102</v>
      </c>
      <c r="C31" s="237">
        <v>216</v>
      </c>
      <c r="D31" s="237">
        <v>26</v>
      </c>
      <c r="G31" s="322"/>
      <c r="H31" s="230" t="s">
        <v>104</v>
      </c>
      <c r="I31" s="221">
        <f t="shared" si="0"/>
        <v>-0.17933130699088151</v>
      </c>
      <c r="J31" s="221">
        <f t="shared" si="1"/>
        <v>0.25</v>
      </c>
    </row>
    <row r="32" spans="1:17" x14ac:dyDescent="0.2">
      <c r="A32" s="322"/>
      <c r="B32" s="230" t="s">
        <v>103</v>
      </c>
      <c r="C32" s="237">
        <v>214</v>
      </c>
      <c r="D32" s="237">
        <v>27</v>
      </c>
      <c r="G32" s="319" t="s">
        <v>853</v>
      </c>
      <c r="H32" s="230" t="s">
        <v>95</v>
      </c>
      <c r="I32" s="221">
        <f t="shared" si="0"/>
        <v>-0.128755364806867</v>
      </c>
      <c r="J32" s="221">
        <f t="shared" si="1"/>
        <v>0.28000000000000003</v>
      </c>
    </row>
    <row r="33" spans="1:14" ht="15" x14ac:dyDescent="0.25">
      <c r="A33" s="322"/>
      <c r="B33" s="230" t="s">
        <v>104</v>
      </c>
      <c r="C33" s="237">
        <v>270</v>
      </c>
      <c r="D33" s="237">
        <v>30</v>
      </c>
      <c r="G33" s="320"/>
      <c r="H33" s="230" t="s">
        <v>96</v>
      </c>
      <c r="I33" s="221">
        <f t="shared" si="0"/>
        <v>-6.7632850241545861E-2</v>
      </c>
      <c r="J33" s="221">
        <f t="shared" si="1"/>
        <v>0.13636363636363646</v>
      </c>
      <c r="M33"/>
      <c r="N33"/>
    </row>
    <row r="34" spans="1:14" ht="15" x14ac:dyDescent="0.25">
      <c r="A34" s="322">
        <v>2019</v>
      </c>
      <c r="B34" s="230" t="s">
        <v>95</v>
      </c>
      <c r="C34" s="237">
        <v>203</v>
      </c>
      <c r="D34" s="237">
        <v>32</v>
      </c>
      <c r="G34" s="320"/>
      <c r="H34" s="230" t="s">
        <v>87</v>
      </c>
      <c r="I34" s="221">
        <f t="shared" si="0"/>
        <v>-0.12560386473429952</v>
      </c>
      <c r="J34" s="221">
        <f t="shared" si="1"/>
        <v>-4.7619047619047672E-2</v>
      </c>
      <c r="M34"/>
      <c r="N34"/>
    </row>
    <row r="35" spans="1:14" ht="15" x14ac:dyDescent="0.25">
      <c r="A35" s="322"/>
      <c r="B35" s="230" t="s">
        <v>96</v>
      </c>
      <c r="C35" s="237">
        <v>193</v>
      </c>
      <c r="D35" s="237">
        <v>25</v>
      </c>
      <c r="E35" s="233"/>
      <c r="G35" s="320"/>
      <c r="H35" s="230" t="s">
        <v>88</v>
      </c>
      <c r="I35" s="220"/>
      <c r="J35" s="220"/>
      <c r="M35" s="74"/>
      <c r="N35" s="74"/>
    </row>
    <row r="36" spans="1:14" ht="15" x14ac:dyDescent="0.25">
      <c r="A36" s="322"/>
      <c r="B36" s="230" t="s">
        <v>87</v>
      </c>
      <c r="C36" s="237">
        <v>181</v>
      </c>
      <c r="D36" s="237">
        <v>20</v>
      </c>
      <c r="G36" s="320"/>
      <c r="H36" s="230" t="s">
        <v>97</v>
      </c>
      <c r="I36" s="220"/>
      <c r="J36" s="220"/>
      <c r="M36"/>
      <c r="N36"/>
    </row>
    <row r="37" spans="1:14" ht="15" x14ac:dyDescent="0.25">
      <c r="A37" s="322"/>
      <c r="B37" s="230" t="s">
        <v>88</v>
      </c>
      <c r="C37" s="237"/>
      <c r="D37" s="237"/>
      <c r="G37" s="320"/>
      <c r="H37" s="230" t="s">
        <v>98</v>
      </c>
      <c r="I37" s="220"/>
      <c r="J37" s="220"/>
      <c r="M37"/>
      <c r="N37"/>
    </row>
    <row r="38" spans="1:14" ht="15" x14ac:dyDescent="0.25">
      <c r="A38" s="322"/>
      <c r="B38" s="230" t="s">
        <v>97</v>
      </c>
      <c r="C38" s="237"/>
      <c r="D38" s="237"/>
      <c r="E38"/>
      <c r="F38"/>
      <c r="G38" s="320"/>
      <c r="H38" s="230" t="s">
        <v>99</v>
      </c>
      <c r="I38" s="220"/>
      <c r="J38" s="220"/>
      <c r="M38"/>
      <c r="N38"/>
    </row>
    <row r="39" spans="1:14" ht="15" x14ac:dyDescent="0.25">
      <c r="A39" s="322"/>
      <c r="B39" s="230" t="s">
        <v>98</v>
      </c>
      <c r="C39" s="237"/>
      <c r="D39" s="237"/>
      <c r="E39"/>
      <c r="F39"/>
      <c r="G39" s="320"/>
      <c r="H39" s="230" t="s">
        <v>100</v>
      </c>
      <c r="I39" s="220"/>
      <c r="J39" s="220"/>
      <c r="M39"/>
      <c r="N39"/>
    </row>
    <row r="40" spans="1:14" ht="15" x14ac:dyDescent="0.25">
      <c r="A40" s="322"/>
      <c r="B40" s="230" t="s">
        <v>99</v>
      </c>
      <c r="C40" s="237"/>
      <c r="D40" s="237"/>
      <c r="E40"/>
      <c r="F40"/>
      <c r="G40" s="320"/>
      <c r="H40" s="230" t="s">
        <v>101</v>
      </c>
      <c r="I40" s="220"/>
      <c r="J40" s="220"/>
      <c r="M40"/>
      <c r="N40"/>
    </row>
    <row r="41" spans="1:14" ht="15" x14ac:dyDescent="0.25">
      <c r="A41" s="322"/>
      <c r="B41" s="230" t="s">
        <v>100</v>
      </c>
      <c r="C41" s="237"/>
      <c r="D41" s="237"/>
      <c r="E41"/>
      <c r="F41"/>
      <c r="G41" s="320"/>
      <c r="H41" s="230" t="s">
        <v>102</v>
      </c>
      <c r="I41" s="220"/>
      <c r="J41" s="220"/>
      <c r="M41"/>
      <c r="N41"/>
    </row>
    <row r="42" spans="1:14" ht="15" x14ac:dyDescent="0.25">
      <c r="A42" s="322"/>
      <c r="B42" s="230" t="s">
        <v>101</v>
      </c>
      <c r="C42" s="237"/>
      <c r="D42" s="237"/>
      <c r="E42"/>
      <c r="F42"/>
      <c r="G42" s="320"/>
      <c r="H42" s="230" t="s">
        <v>103</v>
      </c>
      <c r="I42" s="220"/>
      <c r="J42" s="220"/>
      <c r="M42"/>
      <c r="N42"/>
    </row>
    <row r="43" spans="1:14" ht="15" x14ac:dyDescent="0.25">
      <c r="A43" s="322"/>
      <c r="B43" s="230" t="s">
        <v>102</v>
      </c>
      <c r="C43" s="237"/>
      <c r="D43" s="237"/>
      <c r="E43"/>
      <c r="F43"/>
      <c r="G43" s="321"/>
      <c r="H43" s="230" t="s">
        <v>104</v>
      </c>
      <c r="I43" s="220"/>
      <c r="J43" s="220"/>
      <c r="M43"/>
      <c r="N43"/>
    </row>
    <row r="44" spans="1:14" ht="15" x14ac:dyDescent="0.25">
      <c r="A44" s="322"/>
      <c r="B44" s="230" t="s">
        <v>103</v>
      </c>
      <c r="C44" s="237"/>
      <c r="D44" s="237"/>
      <c r="E44"/>
      <c r="F44"/>
      <c r="G44"/>
      <c r="H44"/>
      <c r="I44"/>
      <c r="M44"/>
      <c r="N44"/>
    </row>
    <row r="45" spans="1:14" ht="15" x14ac:dyDescent="0.25">
      <c r="A45" s="322"/>
      <c r="B45" s="230" t="s">
        <v>104</v>
      </c>
      <c r="C45" s="237"/>
      <c r="D45" s="237"/>
      <c r="E45"/>
      <c r="F45"/>
      <c r="G45"/>
      <c r="H45"/>
      <c r="I45"/>
    </row>
    <row r="46" spans="1:14" ht="15" x14ac:dyDescent="0.25">
      <c r="A46"/>
      <c r="B46"/>
      <c r="C46"/>
      <c r="D46"/>
      <c r="E46"/>
      <c r="F46"/>
      <c r="G46"/>
      <c r="H46"/>
      <c r="I46"/>
    </row>
    <row r="47" spans="1:14" ht="15" x14ac:dyDescent="0.25">
      <c r="A47"/>
      <c r="B47"/>
      <c r="C47"/>
      <c r="D47"/>
      <c r="E47"/>
      <c r="F47"/>
      <c r="G47"/>
      <c r="H47"/>
      <c r="I47"/>
    </row>
    <row r="48" spans="1:14" ht="15" x14ac:dyDescent="0.25">
      <c r="A48"/>
      <c r="B48"/>
      <c r="C48"/>
      <c r="D48"/>
      <c r="E48"/>
      <c r="F48"/>
      <c r="G48"/>
      <c r="H48"/>
      <c r="I48"/>
    </row>
    <row r="49" spans="1:9" ht="15" x14ac:dyDescent="0.25">
      <c r="A49"/>
      <c r="B49"/>
      <c r="C49"/>
      <c r="D49"/>
      <c r="E49"/>
      <c r="F49"/>
      <c r="G49"/>
      <c r="H49"/>
      <c r="I49"/>
    </row>
    <row r="50" spans="1:9" ht="15" x14ac:dyDescent="0.25">
      <c r="A50"/>
      <c r="B50"/>
      <c r="C50"/>
      <c r="D50"/>
      <c r="E50"/>
      <c r="F50"/>
      <c r="G50"/>
      <c r="H50"/>
      <c r="I50"/>
    </row>
    <row r="51" spans="1:9" ht="15" x14ac:dyDescent="0.25">
      <c r="A51"/>
      <c r="B51"/>
      <c r="C51"/>
      <c r="D51"/>
      <c r="E51"/>
      <c r="F51"/>
      <c r="G51"/>
      <c r="H51"/>
      <c r="I51"/>
    </row>
    <row r="52" spans="1:9" ht="15" x14ac:dyDescent="0.25">
      <c r="A52"/>
      <c r="B52"/>
      <c r="C52"/>
      <c r="D52"/>
      <c r="E52"/>
      <c r="F52"/>
      <c r="G52"/>
      <c r="H52"/>
      <c r="I52"/>
    </row>
    <row r="53" spans="1:9" ht="15" x14ac:dyDescent="0.25">
      <c r="A53"/>
      <c r="B53"/>
      <c r="C53"/>
      <c r="D53"/>
      <c r="E53"/>
      <c r="F53"/>
      <c r="G53"/>
      <c r="H53"/>
      <c r="I53"/>
    </row>
    <row r="54" spans="1:9" ht="15" x14ac:dyDescent="0.25">
      <c r="A54"/>
      <c r="B54"/>
      <c r="C54"/>
      <c r="D54"/>
      <c r="E54"/>
      <c r="F54"/>
      <c r="G54"/>
      <c r="H54"/>
      <c r="I54"/>
    </row>
    <row r="55" spans="1:9" ht="15" x14ac:dyDescent="0.25">
      <c r="A55"/>
      <c r="B55"/>
      <c r="C55"/>
      <c r="D55"/>
      <c r="E55"/>
      <c r="F55"/>
      <c r="G55"/>
      <c r="H55"/>
      <c r="I55"/>
    </row>
    <row r="56" spans="1:9" ht="15" x14ac:dyDescent="0.25">
      <c r="A56"/>
      <c r="B56"/>
      <c r="C56"/>
      <c r="D56"/>
      <c r="E56"/>
      <c r="F56"/>
      <c r="G56"/>
      <c r="H56"/>
      <c r="I56"/>
    </row>
    <row r="57" spans="1:9" ht="15" x14ac:dyDescent="0.25">
      <c r="A57"/>
      <c r="B57"/>
      <c r="C57"/>
      <c r="D57"/>
      <c r="E57"/>
      <c r="F57"/>
      <c r="G57"/>
      <c r="H57"/>
      <c r="I57"/>
    </row>
    <row r="58" spans="1:9" ht="15" x14ac:dyDescent="0.25">
      <c r="A58"/>
      <c r="B58"/>
      <c r="C58"/>
      <c r="D58"/>
      <c r="E58"/>
      <c r="F58"/>
      <c r="G58"/>
      <c r="H58"/>
      <c r="I58"/>
    </row>
    <row r="59" spans="1:9" ht="15" x14ac:dyDescent="0.25">
      <c r="A59"/>
      <c r="B59"/>
      <c r="C59"/>
      <c r="D59"/>
      <c r="E59"/>
      <c r="F59"/>
      <c r="G59"/>
      <c r="H59"/>
      <c r="I59"/>
    </row>
    <row r="60" spans="1:9" ht="15" x14ac:dyDescent="0.25">
      <c r="A60"/>
      <c r="B60"/>
      <c r="C60"/>
      <c r="D60"/>
      <c r="E60"/>
      <c r="F60"/>
      <c r="G60"/>
      <c r="H60"/>
      <c r="I60"/>
    </row>
    <row r="61" spans="1:9" ht="15" x14ac:dyDescent="0.25">
      <c r="A61"/>
      <c r="B61"/>
      <c r="C61"/>
      <c r="D61"/>
      <c r="E61"/>
      <c r="F61"/>
      <c r="G61"/>
      <c r="H61"/>
      <c r="I61"/>
    </row>
    <row r="62" spans="1:9" ht="15" x14ac:dyDescent="0.25">
      <c r="A62"/>
    </row>
    <row r="63" spans="1:9" ht="15" x14ac:dyDescent="0.25">
      <c r="A63"/>
    </row>
  </sheetData>
  <mergeCells count="7">
    <mergeCell ref="L22:Q24"/>
    <mergeCell ref="G32:G43"/>
    <mergeCell ref="A3:B3"/>
    <mergeCell ref="A10:A21"/>
    <mergeCell ref="A22:A33"/>
    <mergeCell ref="G20:G31"/>
    <mergeCell ref="A34:A45"/>
  </mergeCells>
  <hyperlinks>
    <hyperlink ref="A3:B3" location="Índice!A1" display="Regresar al Índic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124</vt:i4>
      </vt:variant>
    </vt:vector>
  </HeadingPairs>
  <TitlesOfParts>
    <vt:vector size="124" baseType="lpstr">
      <vt:lpstr>Índice</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F80-1</vt:lpstr>
      <vt:lpstr>F80-2</vt:lpstr>
      <vt:lpstr>F80-3</vt:lpstr>
      <vt:lpstr>F80-4</vt:lpstr>
      <vt:lpstr>F81</vt:lpstr>
      <vt:lpstr>F82</vt:lpstr>
      <vt:lpstr>F83</vt:lpstr>
      <vt:lpstr>F84-1</vt:lpstr>
      <vt:lpstr>F84-2</vt:lpstr>
      <vt:lpstr>F85</vt:lpstr>
      <vt:lpstr>F86-1</vt:lpstr>
      <vt:lpstr>F86-2</vt:lpstr>
      <vt:lpstr>F87</vt:lpstr>
      <vt:lpstr>F88-1</vt:lpstr>
      <vt:lpstr>F88-2</vt:lpstr>
      <vt:lpstr>F89</vt:lpstr>
      <vt:lpstr>F90</vt:lpstr>
      <vt:lpstr>F91</vt:lpstr>
      <vt:lpstr>F92-F95</vt:lpstr>
      <vt:lpstr>F96</vt:lpstr>
      <vt:lpstr>F97</vt:lpstr>
      <vt:lpstr>F98</vt:lpstr>
      <vt:lpstr>F99</vt:lpstr>
      <vt:lpstr>F100</vt:lpstr>
      <vt:lpstr>F101-1</vt:lpstr>
      <vt:lpstr>F101-2</vt:lpstr>
      <vt:lpstr>F102</vt:lpstr>
      <vt:lpstr>F103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Galindo Acosta</dc:creator>
  <cp:lastModifiedBy>Roberto Galindo Acosta</cp:lastModifiedBy>
  <dcterms:created xsi:type="dcterms:W3CDTF">2019-05-27T18:01:55Z</dcterms:created>
  <dcterms:modified xsi:type="dcterms:W3CDTF">2019-06-03T20:42:53Z</dcterms:modified>
</cp:coreProperties>
</file>